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tabRatio="903" activeTab="6"/>
  </bookViews>
  <sheets>
    <sheet name="Estado de Situación Financiera" sheetId="1" r:id="rId1"/>
    <sheet name="Estado de Actividades" sheetId="2" r:id="rId2"/>
    <sheet name="Edo de Variaciones patri nules" sheetId="3" r:id="rId3"/>
    <sheet name=" Estado de cambios final 21" sheetId="4" r:id="rId4"/>
    <sheet name="flujo de efectivo final" sheetId="5" r:id="rId5"/>
    <sheet name="Estado del activo" sheetId="6" r:id="rId6"/>
    <sheet name="Estado Analitico deuda" sheetId="7" r:id="rId7"/>
  </sheets>
  <definedNames>
    <definedName name="_xlnm.Print_Area" localSheetId="3">' Estado de cambios final 21'!$A$2:$D$78</definedName>
    <definedName name="_xlnm.Print_Area" localSheetId="2">'Edo de Variaciones patri nules'!$A$1:$F$54</definedName>
    <definedName name="_xlnm.Print_Area" localSheetId="6">'Estado Analitico deuda'!$A$1:$F$50</definedName>
    <definedName name="_xlnm.Print_Area" localSheetId="1">'Estado de Actividades'!$A$1:$D$79</definedName>
    <definedName name="_xlnm.Print_Area" localSheetId="0">'Estado de Situación Financiera'!$A$1:$I$64</definedName>
    <definedName name="_xlnm.Print_Area" localSheetId="5">'Estado del activo'!$A$1:$G$37</definedName>
    <definedName name="_xlnm.Print_Area" localSheetId="4">'flujo de efectivo final'!$A$1:$C$74</definedName>
    <definedName name="FMICA">39821.392662037</definedName>
    <definedName name="Ing">"V2010-03-31"</definedName>
    <definedName name="NvsASD">"V2012-02-29"</definedName>
    <definedName name="NvsAutoDrillOk">"VY"</definedName>
    <definedName name="NvsElapsedTime">0.00122685184760485</definedName>
    <definedName name="NvsEndTime">40996.5171759259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"VSATMX"</definedName>
    <definedName name="NvsPanelEffdt">"V1901-01-01"</definedName>
    <definedName name="NvsPanelSetid">"VSATMX"</definedName>
    <definedName name="NvsReqBU">"VSATMX"</definedName>
    <definedName name="NvsReqBUOnly">"VY"</definedName>
    <definedName name="NvsTransLed">"VN"</definedName>
    <definedName name="NvsTreeASD">"V2012-02-29"</definedName>
    <definedName name="NvsValTbl.ACCOUNT">"GL_ACCOUNT_TBL"</definedName>
    <definedName name="t">"V2008-11-30"</definedName>
    <definedName name="uno">40764.4694444444</definedName>
  </definedNames>
  <calcPr fullCalcOnLoad="1"/>
</workbook>
</file>

<file path=xl/sharedStrings.xml><?xml version="1.0" encoding="utf-8"?>
<sst xmlns="http://schemas.openxmlformats.org/spreadsheetml/2006/main" count="357" uniqueCount="244">
  <si>
    <t>Servicio de Administración Tributaria</t>
  </si>
  <si>
    <t>Estado de Situación Financiera</t>
  </si>
  <si>
    <t>Al 31 de diciembre de 2021 y 2020</t>
  </si>
  <si>
    <t>ANEXO 1</t>
  </si>
  <si>
    <t>ACTIVO</t>
  </si>
  <si>
    <t>PASIVO</t>
  </si>
  <si>
    <t>Activo Circulante</t>
  </si>
  <si>
    <t>Pasivo Circulante</t>
  </si>
  <si>
    <t>Impuestos y Derechos por Pagar</t>
  </si>
  <si>
    <t>Derechos a Recibir Bienes o Servicios</t>
  </si>
  <si>
    <t>Porción a Corto Plazo de la Deuda Pública a Largo Plazo</t>
  </si>
  <si>
    <t>Inventarios</t>
  </si>
  <si>
    <t>Títulos y Valores a Corto Plazo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</si>
  <si>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</si>
  <si>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</si>
  <si>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</si>
  <si>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</si>
  <si>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</si>
  <si>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Activos Circulantes</t>
  </si>
  <si>
    <t>Total de Pasivos Circulantes</t>
  </si>
  <si>
    <t>Activo No Circulante (Nota 5)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</si>
  <si>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</si>
  <si>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</si>
  <si>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</si>
  <si>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</si>
  <si>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</si>
  <si>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</si>
  <si>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</si>
  <si>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</si>
  <si>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</si>
  <si>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</si>
  <si>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</si>
  <si>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</si>
  <si>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</si>
  <si>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</si>
  <si>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</si>
  <si>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</si>
  <si>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</si>
  <si>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</si>
  <si>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</si>
  <si>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</si>
  <si>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</si>
  <si>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</si>
  <si>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</si>
  <si>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</si>
  <si>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</si>
  <si>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</si>
  <si>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</si>
  <si>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</si>
  <si>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</si>
  <si>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</si>
  <si>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</si>
  <si>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</si>
  <si>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</si>
  <si>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Total Hacienda Pública / Patrimonio</t>
  </si>
  <si>
    <t>Total del Activo</t>
  </si>
  <si>
    <t>Total del Pasivo y Hacienda Pública / Patrimonio</t>
  </si>
  <si>
    <t>Bajo protesta de decir verdad declaramos que los Estados Financieros y sus notas son razonablemente correctos y son responsabilidad del emisor.</t>
  </si>
  <si>
    <t>1/ Las Notas adjuntas son parte integrante de los Estados Financieros</t>
  </si>
  <si>
    <t>3/ Bajo protesta de decir verdad declaramos que los Estados Financieros y sus notas, son razonablemente correctos y son responsabilidad del emisor</t>
  </si>
  <si>
    <t>Estado de Actividades</t>
  </si>
  <si>
    <t>INGRESOS Y OTROS BENEFICIOS</t>
  </si>
  <si>
    <t>Ingresos de la Gestión: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</si>
  <si>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</si>
  <si>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</si>
  <si>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</si>
  <si>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</si>
  <si>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</si>
  <si>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</si>
  <si>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</si>
  <si>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</si>
  <si>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</si>
  <si>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</si>
  <si>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</si>
  <si>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</si>
  <si>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</si>
  <si>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</si>
  <si>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</si>
  <si>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</si>
  <si>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</si>
  <si>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</si>
  <si>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</si>
  <si>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</si>
  <si>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</si>
  <si>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</si>
  <si>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</si>
  <si>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</si>
  <si>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</si>
  <si>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</si>
  <si>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</si>
  <si>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</si>
  <si>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</si>
  <si>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</si>
  <si>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</si>
  <si>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</si>
  <si>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</si>
  <si>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</si>
  <si>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</si>
  <si>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</si>
  <si>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</si>
  <si>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</si>
  <si>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</si>
  <si>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</si>
  <si>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</si>
  <si>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</si>
  <si>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</si>
  <si>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</si>
  <si>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</si>
  <si>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</si>
  <si>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</si>
  <si>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</si>
  <si>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</si>
  <si>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</si>
  <si>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Estado Analítico del Activo</t>
  </si>
  <si>
    <t>Concepto</t>
  </si>
  <si>
    <t>Saldo Inicial
 1</t>
  </si>
  <si>
    <t>Cargos del 
Periodo 2</t>
  </si>
  <si>
    <t>Abonos del
 Periodo 3</t>
  </si>
  <si>
    <t>Saldo Final 
4(1+2-3)</t>
  </si>
  <si>
    <t>Variación del Periodo 
(4-1)</t>
  </si>
  <si>
    <t>Efectivo y Equivalentes</t>
  </si>
  <si>
    <t>Derechos a Recibir Efectivo o Equivalentes</t>
  </si>
  <si>
    <t>Almacenes</t>
  </si>
  <si>
    <t>Otros Activos Circulantes</t>
  </si>
  <si>
    <t>Activo No Circulante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</si>
  <si>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</si>
  <si>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</si>
  <si>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</si>
  <si>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</si>
  <si>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</si>
  <si>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</si>
  <si>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</si>
  <si>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</si>
  <si>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</si>
  <si>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</si>
  <si>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</si>
  <si>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</si>
  <si>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</si>
  <si>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</si>
  <si>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</si>
  <si>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</si>
  <si>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</si>
  <si>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</si>
  <si>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</si>
  <si>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</si>
  <si>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Estado de Variación en la Hacienda Pública</t>
  </si>
  <si>
    <t>Hacienda Pública / Patrimonio Generado de Ejercicios Anteriores</t>
  </si>
  <si>
    <t>Hacienda Pública / Patrimonio Generado del Ejercicio</t>
  </si>
  <si>
    <t>Total</t>
  </si>
  <si>
    <t>Hacienda Pública / Patrimonio Neto Final de 2020</t>
  </si>
  <si>
    <t xml:space="preserve">     Aportaciones</t>
  </si>
  <si>
    <t xml:space="preserve">     Donaciones de Capital</t>
  </si>
  <si>
    <t xml:space="preserve">    Actualización de la Hacienda Pública/Patrimonio</t>
  </si>
  <si>
    <t>Variaciones de la Hacienda Pública / Patrimonio Generado Neto de 2020</t>
  </si>
  <si>
    <t xml:space="preserve">     Resultados del Ejercicio (Ahorro / Desahorro)</t>
  </si>
  <si>
    <t xml:space="preserve">     Resultados de Ejercicios Anteriores</t>
  </si>
  <si>
    <t xml:space="preserve">     Revalúos</t>
  </si>
  <si>
    <t xml:space="preserve">     Reservas</t>
  </si>
  <si>
    <t xml:space="preserve">     Rectificaciones de Resultados de Ejercicios Anteriores</t>
  </si>
  <si>
    <t>Cambios en el Exceso o Insuficiencia en la Actualización de la Hacienda Pública / Patrimonio Neto de 2020</t>
  </si>
  <si>
    <t xml:space="preserve">     Resultado por Posición Monetaria</t>
  </si>
  <si>
    <t xml:space="preserve">     Resultado por Tenencia de Activos no Monetarios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</si>
  <si>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</si>
  <si>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</si>
  <si>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</si>
  <si>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</si>
  <si>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Estado de Flujos de Efectivo</t>
  </si>
  <si>
    <t>Del 1 de enero al 31 de diciembre de 2021 y 2020</t>
  </si>
  <si>
    <t>Flujos de Efectivo de las Actividades de Operación</t>
  </si>
  <si>
    <t>EJERCIDO</t>
  </si>
  <si>
    <t xml:space="preserve">     Origen</t>
  </si>
  <si>
    <t>ejercido</t>
  </si>
  <si>
    <t xml:space="preserve">        Cuotas y Aportaciones de Seguridad Social</t>
  </si>
  <si>
    <t xml:space="preserve">        Contribuciones de mejoras</t>
  </si>
  <si>
    <t xml:space="preserve">        Derechos</t>
  </si>
  <si>
    <t>saldo de balanza de deudores diversos</t>
  </si>
  <si>
    <t xml:space="preserve">        Productos de Tipo Corriente</t>
  </si>
  <si>
    <t>saldo de balanza año actual</t>
  </si>
  <si>
    <t xml:space="preserve">        Aprovechamientos de Tipo Corriente</t>
  </si>
  <si>
    <t>ADEFA 2017</t>
  </si>
  <si>
    <t xml:space="preserve">        Ingresos por Venta de Bienes y Servicios</t>
  </si>
  <si>
    <t xml:space="preserve">        Pendientes de Liquidación o Pago</t>
  </si>
  <si>
    <t xml:space="preserve">        Participaciones y Aportaciones</t>
  </si>
  <si>
    <t xml:space="preserve">        Transferencias, Asignaciones y Subsidios y Otras Ayudas</t>
  </si>
  <si>
    <t xml:space="preserve">     Aplicación</t>
  </si>
  <si>
    <t xml:space="preserve">        Servicios Personales</t>
  </si>
  <si>
    <t xml:space="preserve">        Materiales y Suministros</t>
  </si>
  <si>
    <t xml:space="preserve">        Servicios Generales</t>
  </si>
  <si>
    <t xml:space="preserve">        Transferencias internas y Asignaciones al Sector Público</t>
  </si>
  <si>
    <t xml:space="preserve">        Transferencias al resto del Sector Público</t>
  </si>
  <si>
    <t xml:space="preserve">        Subsidios y Subvenciones</t>
  </si>
  <si>
    <t xml:space="preserve">        Ayudas Sociales</t>
  </si>
  <si>
    <t xml:space="preserve">        Pensiones y Jubilaciones</t>
  </si>
  <si>
    <t xml:space="preserve">        Transferencias a Fideicomisos, Mandatos y Contratos Análogos</t>
  </si>
  <si>
    <t xml:space="preserve">        Transferencias a la Seguridad Social</t>
  </si>
  <si>
    <t xml:space="preserve">        Donativos</t>
  </si>
  <si>
    <t xml:space="preserve">        Transferencias al Exterior</t>
  </si>
  <si>
    <t xml:space="preserve">        Participaciones</t>
  </si>
  <si>
    <t xml:space="preserve">        Aportaciones</t>
  </si>
  <si>
    <t xml:space="preserve">        Convenios</t>
  </si>
  <si>
    <t xml:space="preserve">        Otras Aplicaciones en Operación</t>
  </si>
  <si>
    <t>Flujos Netos de Efectivo por Actividad de Operación</t>
  </si>
  <si>
    <t>Flujos de Efectivo de las Actividades de Inversión</t>
  </si>
  <si>
    <t xml:space="preserve">        Bienes Inmuebles, Infraestructura y Construcciones en Proceso</t>
  </si>
  <si>
    <t xml:space="preserve">        Bienes Muebles</t>
  </si>
  <si>
    <t xml:space="preserve">        Otras Aplicaciones de Inversión</t>
  </si>
  <si>
    <t>Flujos Netos de Efectivo por Actividad de Inversión</t>
  </si>
  <si>
    <t>Flujo de Efectivo de las Actividades de Financiamiento</t>
  </si>
  <si>
    <t xml:space="preserve">        Endeudamiento Neto</t>
  </si>
  <si>
    <t xml:space="preserve">        Interno</t>
  </si>
  <si>
    <t xml:space="preserve">        Externo</t>
  </si>
  <si>
    <t>CAP 3000 E.R.</t>
  </si>
  <si>
    <t>SALDO AÑO ANTERIOR DEUDORES</t>
  </si>
  <si>
    <t xml:space="preserve">        Servicios de la Deuda</t>
  </si>
  <si>
    <t xml:space="preserve">        Otros Aplicaciones de Financiamiento</t>
  </si>
  <si>
    <t>Flujos Netos de Efectivo por Actividades de Financiamiento</t>
  </si>
  <si>
    <t>Incremento / Disminución Neta en el Efectivo y Equivalentes al Efectivo</t>
  </si>
  <si>
    <t>Efectivo y Equivalentes al Efectivo al Inicio del Ejercicio</t>
  </si>
  <si>
    <t>Efectivo y Equivalentes al Efectivo al Final del Ejercicio</t>
  </si>
  <si>
    <t>Estado de Cambios en la Situación Financiera</t>
  </si>
  <si>
    <t>Cuentas por Pagar a Corto Plazo</t>
  </si>
  <si>
    <t>Documentos por Pagar a Corto Plazo</t>
  </si>
  <si>
    <t>Del 1° de enero al 31 de diciembre de 2021 y 2020</t>
  </si>
  <si>
    <t>origen</t>
  </si>
  <si>
    <t>aplicación</t>
  </si>
  <si>
    <t xml:space="preserve">                                                                                                                             </t>
  </si>
  <si>
    <t>Hacienda Pública / Patrimonio Neto Final de 2019</t>
  </si>
  <si>
    <t>2/ Ciudad de México a 22 de marzo de 2022</t>
  </si>
  <si>
    <r>
      <t xml:space="preserve">Efectivo y Equivalentes </t>
    </r>
    <r>
      <rPr>
        <b/>
        <sz val="9"/>
        <color indexed="8"/>
        <rFont val="Montserrat"/>
        <family val="0"/>
      </rPr>
      <t>(Nota 1)</t>
    </r>
  </si>
  <si>
    <r>
      <t xml:space="preserve">Cuentas por Pagar a Corto Plazo </t>
    </r>
    <r>
      <rPr>
        <b/>
        <sz val="9"/>
        <color indexed="8"/>
        <rFont val="Montserrat"/>
        <family val="0"/>
      </rPr>
      <t>(Nota 6)</t>
    </r>
  </si>
  <si>
    <r>
      <t xml:space="preserve">Derechos a Recibir Efectivo o Equivalentes </t>
    </r>
    <r>
      <rPr>
        <b/>
        <sz val="9"/>
        <color indexed="8"/>
        <rFont val="Montserrat"/>
        <family val="0"/>
      </rPr>
      <t>(Nota 2)</t>
    </r>
  </si>
  <si>
    <r>
      <t xml:space="preserve">Almacenes </t>
    </r>
    <r>
      <rPr>
        <b/>
        <sz val="9"/>
        <color indexed="8"/>
        <rFont val="Montserrat"/>
        <family val="0"/>
      </rPr>
      <t>(Nota 3)</t>
    </r>
  </si>
  <si>
    <r>
      <t xml:space="preserve">Otros Activos Circulantes </t>
    </r>
    <r>
      <rPr>
        <b/>
        <sz val="9"/>
        <color indexed="8"/>
        <rFont val="Montserrat"/>
        <family val="0"/>
      </rPr>
      <t>(Nota 4)</t>
    </r>
  </si>
  <si>
    <t xml:space="preserve">        Impuestos</t>
  </si>
  <si>
    <t xml:space="preserve">        Ingresos no Comprendidos en las Fracciones de la Ley de Ingresos Causados en
        Ejercicios Anteriores</t>
  </si>
  <si>
    <t>Del 1 de enero al 31 de diciembre de 2021</t>
  </si>
  <si>
    <t>Del 1 de Enero al 31 de Diciembre de 2021</t>
  </si>
  <si>
    <t>Del 01 de enero al 31 de diciembre de 2021</t>
  </si>
  <si>
    <t>Del 01 de enero 31 de diciembre de 2021</t>
  </si>
  <si>
    <t>edo. de resultados</t>
  </si>
  <si>
    <t>edo. de resultados menos saldo deudor año anterior</t>
  </si>
  <si>
    <t xml:space="preserve">        Otros Orígenes de Operación</t>
  </si>
  <si>
    <t xml:space="preserve">        Otros Orígenes de Inversión</t>
  </si>
  <si>
    <t xml:space="preserve">        Otros Orígenes de Financiamiento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</si>
</sst>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[$$-80A]#,##0;\-[$$-80A]#,##0"/>
    <numFmt numFmtId="167" formatCode="dd/mm/yy;@"/>
  </numFmts>
  <fonts count="69">
    <font>
      <sz val="9"/>
      <color theme="1"/>
      <name val="Montserrat"/>
      <family val="2"/>
    </font>
    <font>
      <sz val="11"/>
      <color indexed="8"/>
      <name val="Calibri"/>
      <family val="2"/>
    </font>
    <font>
      <b/>
      <sz val="10"/>
      <name val="Arial Unicode MS"/>
      <family val="2"/>
    </font>
    <font>
      <sz val="10"/>
      <name val="Arial"/>
      <family val="2"/>
    </font>
    <font>
      <b/>
      <sz val="9"/>
      <color indexed="8"/>
      <name val="Montserrat"/>
      <family val="0"/>
    </font>
    <font>
      <sz val="9"/>
      <color indexed="8"/>
      <name val="Montserrat"/>
      <family val="0"/>
    </font>
    <font>
      <b/>
      <u val="single"/>
      <sz val="9"/>
      <color indexed="8"/>
      <name val="Montserrat"/>
      <family val="0"/>
    </font>
    <font>
      <i/>
      <sz val="9"/>
      <color indexed="8"/>
      <name val="Montserrat"/>
      <family val="0"/>
    </font>
    <font>
      <b/>
      <i/>
      <sz val="9"/>
      <color indexed="8"/>
      <name val="Montserrat"/>
      <family val="0"/>
    </font>
    <font>
      <sz val="9"/>
      <name val="Montserrat"/>
      <family val="0"/>
    </font>
    <font>
      <sz val="8"/>
      <color indexed="8"/>
      <name val="Montserrat"/>
      <family val="0"/>
    </font>
    <font>
      <sz val="11"/>
      <color indexed="8"/>
      <name val="Montserrat"/>
      <family val="0"/>
    </font>
    <font>
      <b/>
      <sz val="11"/>
      <color indexed="8"/>
      <name val="Montserrat"/>
      <family val="0"/>
    </font>
    <font>
      <sz val="7"/>
      <color indexed="8"/>
      <name val="Montserrat"/>
      <family val="0"/>
    </font>
    <font>
      <sz val="10"/>
      <name val="Montserrat"/>
      <family val="0"/>
    </font>
    <font>
      <b/>
      <sz val="9"/>
      <name val="Montserrat"/>
      <family val="0"/>
    </font>
    <font>
      <sz val="11"/>
      <name val="Montserrat"/>
      <family val="0"/>
    </font>
    <font>
      <sz val="11"/>
      <color indexed="9"/>
      <name val="Montserrat"/>
      <family val="0"/>
    </font>
    <font>
      <b/>
      <sz val="11"/>
      <name val="Montserrat"/>
      <family val="0"/>
    </font>
    <font>
      <b/>
      <sz val="11"/>
      <color indexed="9"/>
      <name val="Montserrat"/>
      <family val="0"/>
    </font>
    <font>
      <b/>
      <i/>
      <sz val="11"/>
      <color indexed="8"/>
      <name val="Montserrat"/>
      <family val="0"/>
    </font>
    <font>
      <sz val="10"/>
      <color indexed="9"/>
      <name val="Montserrat"/>
      <family val="0"/>
    </font>
    <font>
      <b/>
      <sz val="10"/>
      <color indexed="8"/>
      <name val="Montserrat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Montserrat"/>
      <family val="0"/>
    </font>
    <font>
      <b/>
      <u val="single"/>
      <sz val="9"/>
      <color theme="1"/>
      <name val="Montserrat"/>
      <family val="0"/>
    </font>
    <font>
      <i/>
      <sz val="9"/>
      <color theme="1"/>
      <name val="Montserrat"/>
      <family val="0"/>
    </font>
    <font>
      <b/>
      <i/>
      <sz val="9"/>
      <color theme="1"/>
      <name val="Montserrat"/>
      <family val="0"/>
    </font>
    <font>
      <sz val="8"/>
      <color theme="1"/>
      <name val="Montserrat"/>
      <family val="0"/>
    </font>
    <font>
      <sz val="11"/>
      <color theme="1"/>
      <name val="Montserrat"/>
      <family val="0"/>
    </font>
    <font>
      <b/>
      <sz val="11"/>
      <color theme="1"/>
      <name val="Montserrat"/>
      <family val="0"/>
    </font>
    <font>
      <sz val="7"/>
      <color theme="1"/>
      <name val="Montserrat"/>
      <family val="0"/>
    </font>
    <font>
      <sz val="11"/>
      <color theme="0"/>
      <name val="Montserrat"/>
      <family val="0"/>
    </font>
    <font>
      <b/>
      <sz val="11"/>
      <color theme="0"/>
      <name val="Montserrat"/>
      <family val="0"/>
    </font>
    <font>
      <b/>
      <i/>
      <sz val="11"/>
      <color theme="1"/>
      <name val="Montserrat"/>
      <family val="0"/>
    </font>
    <font>
      <sz val="10"/>
      <color theme="0"/>
      <name val="Montserrat"/>
      <family val="0"/>
    </font>
    <font>
      <b/>
      <sz val="10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 style="thin"/>
      <top style="thin"/>
      <bottom style="double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80">
    <xf numFmtId="0" fontId="0" fillId="0" borderId="0" xfId="0" applyAlignment="1">
      <alignment/>
    </xf>
    <xf numFmtId="165" fontId="56" fillId="0" borderId="10" xfId="51" applyNumberFormat="1" applyFont="1" applyFill="1" applyBorder="1" applyAlignment="1">
      <alignment/>
    </xf>
    <xf numFmtId="0" fontId="0" fillId="0" borderId="0" xfId="56" applyFont="1">
      <alignment/>
      <protection/>
    </xf>
    <xf numFmtId="0" fontId="0" fillId="0" borderId="11" xfId="56" applyFont="1" applyBorder="1">
      <alignment/>
      <protection/>
    </xf>
    <xf numFmtId="0" fontId="0" fillId="0" borderId="0" xfId="56" applyFont="1" applyBorder="1">
      <alignment/>
      <protection/>
    </xf>
    <xf numFmtId="0" fontId="0" fillId="33" borderId="0" xfId="56" applyFont="1" applyFill="1" applyBorder="1">
      <alignment/>
      <protection/>
    </xf>
    <xf numFmtId="0" fontId="56" fillId="33" borderId="12" xfId="56" applyFont="1" applyFill="1" applyBorder="1" applyAlignment="1">
      <alignment horizontal="center"/>
      <protection/>
    </xf>
    <xf numFmtId="0" fontId="56" fillId="0" borderId="11" xfId="56" applyFont="1" applyBorder="1">
      <alignment/>
      <protection/>
    </xf>
    <xf numFmtId="0" fontId="56" fillId="0" borderId="0" xfId="56" applyFont="1" applyBorder="1">
      <alignment/>
      <protection/>
    </xf>
    <xf numFmtId="17" fontId="57" fillId="0" borderId="0" xfId="56" applyNumberFormat="1" applyFont="1" applyBorder="1" applyAlignment="1">
      <alignment horizontal="center"/>
      <protection/>
    </xf>
    <xf numFmtId="17" fontId="57" fillId="33" borderId="0" xfId="56" applyNumberFormat="1" applyFont="1" applyFill="1" applyBorder="1" applyAlignment="1">
      <alignment horizontal="center"/>
      <protection/>
    </xf>
    <xf numFmtId="17" fontId="57" fillId="33" borderId="13" xfId="56" applyNumberFormat="1" applyFont="1" applyFill="1" applyBorder="1" applyAlignment="1">
      <alignment horizontal="center"/>
      <protection/>
    </xf>
    <xf numFmtId="0" fontId="56" fillId="0" borderId="0" xfId="56" applyFont="1">
      <alignment/>
      <protection/>
    </xf>
    <xf numFmtId="164" fontId="0" fillId="0" borderId="0" xfId="51" applyFont="1" applyBorder="1" applyAlignment="1">
      <alignment/>
    </xf>
    <xf numFmtId="164" fontId="0" fillId="33" borderId="0" xfId="51" applyFont="1" applyFill="1" applyBorder="1" applyAlignment="1">
      <alignment/>
    </xf>
    <xf numFmtId="164" fontId="0" fillId="33" borderId="13" xfId="51" applyFont="1" applyFill="1" applyBorder="1" applyAlignment="1">
      <alignment/>
    </xf>
    <xf numFmtId="164" fontId="56" fillId="33" borderId="0" xfId="51" applyFont="1" applyFill="1" applyBorder="1" applyAlignment="1">
      <alignment/>
    </xf>
    <xf numFmtId="164" fontId="56" fillId="33" borderId="13" xfId="51" applyFont="1" applyFill="1" applyBorder="1" applyAlignment="1">
      <alignment/>
    </xf>
    <xf numFmtId="165" fontId="0" fillId="0" borderId="0" xfId="50" applyNumberFormat="1" applyFont="1" applyFill="1" applyBorder="1" applyAlignment="1">
      <alignment/>
    </xf>
    <xf numFmtId="165" fontId="0" fillId="0" borderId="0" xfId="51" applyNumberFormat="1" applyFont="1" applyFill="1" applyBorder="1" applyAlignment="1">
      <alignment/>
    </xf>
    <xf numFmtId="165" fontId="0" fillId="0" borderId="13" xfId="50" applyNumberFormat="1" applyFont="1" applyFill="1" applyBorder="1" applyAlignment="1">
      <alignment/>
    </xf>
    <xf numFmtId="165" fontId="0" fillId="33" borderId="0" xfId="51" applyNumberFormat="1" applyFont="1" applyFill="1" applyBorder="1" applyAlignment="1">
      <alignment/>
    </xf>
    <xf numFmtId="165" fontId="0" fillId="33" borderId="13" xfId="50" applyNumberFormat="1" applyFont="1" applyFill="1" applyBorder="1" applyAlignment="1">
      <alignment/>
    </xf>
    <xf numFmtId="0" fontId="0" fillId="0" borderId="11" xfId="56" applyFont="1" applyFill="1" applyBorder="1">
      <alignment/>
      <protection/>
    </xf>
    <xf numFmtId="0" fontId="0" fillId="0" borderId="0" xfId="56" applyFont="1" applyFill="1" applyBorder="1">
      <alignment/>
      <protection/>
    </xf>
    <xf numFmtId="165" fontId="0" fillId="0" borderId="14" xfId="50" applyNumberFormat="1" applyFont="1" applyFill="1" applyBorder="1" applyAlignment="1">
      <alignment/>
    </xf>
    <xf numFmtId="0" fontId="0" fillId="0" borderId="0" xfId="56" applyFont="1" applyFill="1">
      <alignment/>
      <protection/>
    </xf>
    <xf numFmtId="165" fontId="0" fillId="33" borderId="0" xfId="50" applyNumberFormat="1" applyFont="1" applyFill="1" applyBorder="1" applyAlignment="1">
      <alignment/>
    </xf>
    <xf numFmtId="165" fontId="0" fillId="33" borderId="14" xfId="51" applyNumberFormat="1" applyFont="1" applyFill="1" applyBorder="1" applyAlignment="1">
      <alignment/>
    </xf>
    <xf numFmtId="165" fontId="0" fillId="33" borderId="15" xfId="50" applyNumberFormat="1" applyFont="1" applyFill="1" applyBorder="1" applyAlignment="1">
      <alignment/>
    </xf>
    <xf numFmtId="0" fontId="58" fillId="0" borderId="0" xfId="56" applyFont="1" applyBorder="1">
      <alignment/>
      <protection/>
    </xf>
    <xf numFmtId="165" fontId="0" fillId="0" borderId="0" xfId="50" applyNumberFormat="1" applyFont="1" applyBorder="1" applyAlignment="1">
      <alignment/>
    </xf>
    <xf numFmtId="43" fontId="0" fillId="0" borderId="0" xfId="50" applyFont="1" applyBorder="1" applyAlignment="1">
      <alignment/>
    </xf>
    <xf numFmtId="165" fontId="56" fillId="33" borderId="0" xfId="50" applyNumberFormat="1" applyFont="1" applyFill="1" applyBorder="1" applyAlignment="1">
      <alignment/>
    </xf>
    <xf numFmtId="43" fontId="56" fillId="0" borderId="0" xfId="50" applyFont="1" applyBorder="1" applyAlignment="1">
      <alignment/>
    </xf>
    <xf numFmtId="165" fontId="56" fillId="33" borderId="0" xfId="51" applyNumberFormat="1" applyFont="1" applyFill="1" applyBorder="1" applyAlignment="1">
      <alignment/>
    </xf>
    <xf numFmtId="43" fontId="56" fillId="33" borderId="13" xfId="50" applyFont="1" applyFill="1" applyBorder="1" applyAlignment="1">
      <alignment/>
    </xf>
    <xf numFmtId="43" fontId="0" fillId="0" borderId="13" xfId="50" applyFont="1" applyBorder="1" applyAlignment="1">
      <alignment/>
    </xf>
    <xf numFmtId="43" fontId="0" fillId="33" borderId="0" xfId="50" applyFont="1" applyFill="1" applyBorder="1" applyAlignment="1">
      <alignment/>
    </xf>
    <xf numFmtId="165" fontId="0" fillId="33" borderId="14" xfId="50" applyNumberFormat="1" applyFont="1" applyFill="1" applyBorder="1" applyAlignment="1">
      <alignment/>
    </xf>
    <xf numFmtId="43" fontId="0" fillId="0" borderId="14" xfId="50" applyFont="1" applyBorder="1" applyAlignment="1">
      <alignment/>
    </xf>
    <xf numFmtId="43" fontId="0" fillId="33" borderId="13" xfId="50" applyFont="1" applyFill="1" applyBorder="1" applyAlignment="1">
      <alignment/>
    </xf>
    <xf numFmtId="0" fontId="59" fillId="0" borderId="0" xfId="56" applyFont="1" applyBorder="1">
      <alignment/>
      <protection/>
    </xf>
    <xf numFmtId="165" fontId="0" fillId="33" borderId="13" xfId="51" applyNumberFormat="1" applyFont="1" applyFill="1" applyBorder="1" applyAlignment="1">
      <alignment/>
    </xf>
    <xf numFmtId="165" fontId="56" fillId="33" borderId="13" xfId="50" applyNumberFormat="1" applyFont="1" applyFill="1" applyBorder="1" applyAlignment="1">
      <alignment/>
    </xf>
    <xf numFmtId="165" fontId="0" fillId="0" borderId="0" xfId="51" applyNumberFormat="1" applyFont="1" applyBorder="1" applyAlignment="1">
      <alignment/>
    </xf>
    <xf numFmtId="165" fontId="0" fillId="0" borderId="15" xfId="50" applyNumberFormat="1" applyFont="1" applyFill="1" applyBorder="1" applyAlignment="1">
      <alignment/>
    </xf>
    <xf numFmtId="165" fontId="0" fillId="0" borderId="0" xfId="56" applyNumberFormat="1" applyFont="1" applyBorder="1">
      <alignment/>
      <protection/>
    </xf>
    <xf numFmtId="165" fontId="0" fillId="33" borderId="0" xfId="56" applyNumberFormat="1" applyFont="1" applyFill="1" applyBorder="1">
      <alignment/>
      <protection/>
    </xf>
    <xf numFmtId="165" fontId="9" fillId="0" borderId="0" xfId="51" applyNumberFormat="1" applyFont="1" applyFill="1" applyBorder="1" applyAlignment="1">
      <alignment/>
    </xf>
    <xf numFmtId="165" fontId="0" fillId="0" borderId="13" xfId="50" applyNumberFormat="1" applyFont="1" applyBorder="1" applyAlignment="1">
      <alignment/>
    </xf>
    <xf numFmtId="165" fontId="0" fillId="0" borderId="16" xfId="50" applyNumberFormat="1" applyFont="1" applyBorder="1" applyAlignment="1">
      <alignment/>
    </xf>
    <xf numFmtId="0" fontId="59" fillId="0" borderId="11" xfId="56" applyFont="1" applyBorder="1">
      <alignment/>
      <protection/>
    </xf>
    <xf numFmtId="166" fontId="56" fillId="0" borderId="17" xfId="50" applyNumberFormat="1" applyFont="1" applyBorder="1" applyAlignment="1">
      <alignment/>
    </xf>
    <xf numFmtId="166" fontId="56" fillId="0" borderId="18" xfId="50" applyNumberFormat="1" applyFont="1" applyBorder="1" applyAlignment="1">
      <alignment/>
    </xf>
    <xf numFmtId="166" fontId="56" fillId="0" borderId="19" xfId="50" applyNumberFormat="1" applyFont="1" applyBorder="1" applyAlignment="1">
      <alignment/>
    </xf>
    <xf numFmtId="0" fontId="0" fillId="0" borderId="20" xfId="56" applyFont="1" applyBorder="1">
      <alignment/>
      <protection/>
    </xf>
    <xf numFmtId="0" fontId="0" fillId="0" borderId="14" xfId="56" applyFont="1" applyBorder="1">
      <alignment/>
      <protection/>
    </xf>
    <xf numFmtId="165" fontId="0" fillId="0" borderId="14" xfId="56" applyNumberFormat="1" applyFont="1" applyBorder="1">
      <alignment/>
      <protection/>
    </xf>
    <xf numFmtId="164" fontId="0" fillId="33" borderId="14" xfId="51" applyFont="1" applyFill="1" applyBorder="1" applyAlignment="1">
      <alignment/>
    </xf>
    <xf numFmtId="165" fontId="0" fillId="33" borderId="15" xfId="51" applyNumberFormat="1" applyFont="1" applyFill="1" applyBorder="1" applyAlignment="1">
      <alignment/>
    </xf>
    <xf numFmtId="0" fontId="60" fillId="0" borderId="0" xfId="56" applyFont="1">
      <alignment/>
      <protection/>
    </xf>
    <xf numFmtId="0" fontId="0" fillId="33" borderId="0" xfId="56" applyFont="1" applyFill="1">
      <alignment/>
      <protection/>
    </xf>
    <xf numFmtId="164" fontId="0" fillId="33" borderId="0" xfId="51" applyFont="1" applyFill="1" applyAlignment="1">
      <alignment/>
    </xf>
    <xf numFmtId="0" fontId="61" fillId="0" borderId="0" xfId="56" applyFont="1">
      <alignment/>
      <protection/>
    </xf>
    <xf numFmtId="0" fontId="0" fillId="0" borderId="21" xfId="56" applyFont="1" applyBorder="1">
      <alignment/>
      <protection/>
    </xf>
    <xf numFmtId="0" fontId="0" fillId="0" borderId="22" xfId="56" applyFont="1" applyBorder="1">
      <alignment/>
      <protection/>
    </xf>
    <xf numFmtId="165" fontId="0" fillId="0" borderId="22" xfId="56" applyNumberFormat="1" applyFont="1" applyBorder="1">
      <alignment/>
      <protection/>
    </xf>
    <xf numFmtId="165" fontId="0" fillId="33" borderId="12" xfId="56" applyNumberFormat="1" applyFont="1" applyFill="1" applyBorder="1">
      <alignment/>
      <protection/>
    </xf>
    <xf numFmtId="165" fontId="56" fillId="0" borderId="0" xfId="51" applyNumberFormat="1" applyFont="1" applyBorder="1" applyAlignment="1">
      <alignment/>
    </xf>
    <xf numFmtId="165" fontId="56" fillId="0" borderId="13" xfId="50" applyNumberFormat="1" applyFont="1" applyBorder="1" applyAlignment="1">
      <alignment/>
    </xf>
    <xf numFmtId="0" fontId="0" fillId="0" borderId="0" xfId="56" applyFont="1" applyBorder="1" applyAlignment="1">
      <alignment vertical="justify"/>
      <protection/>
    </xf>
    <xf numFmtId="165" fontId="0" fillId="0" borderId="0" xfId="51" applyNumberFormat="1" applyFont="1" applyBorder="1" applyAlignment="1">
      <alignment vertical="center"/>
    </xf>
    <xf numFmtId="165" fontId="0" fillId="0" borderId="13" xfId="50" applyNumberFormat="1" applyFont="1" applyBorder="1" applyAlignment="1">
      <alignment vertical="center"/>
    </xf>
    <xf numFmtId="165" fontId="56" fillId="0" borderId="0" xfId="51" applyNumberFormat="1" applyFont="1" applyFill="1" applyBorder="1" applyAlignment="1">
      <alignment/>
    </xf>
    <xf numFmtId="165" fontId="61" fillId="0" borderId="0" xfId="56" applyNumberFormat="1" applyFont="1">
      <alignment/>
      <protection/>
    </xf>
    <xf numFmtId="43" fontId="61" fillId="0" borderId="0" xfId="56" applyNumberFormat="1" applyFont="1">
      <alignment/>
      <protection/>
    </xf>
    <xf numFmtId="0" fontId="62" fillId="0" borderId="0" xfId="56" applyFont="1">
      <alignment/>
      <protection/>
    </xf>
    <xf numFmtId="165" fontId="61" fillId="0" borderId="0" xfId="50" applyNumberFormat="1" applyFont="1" applyAlignment="1">
      <alignment/>
    </xf>
    <xf numFmtId="0" fontId="61" fillId="0" borderId="0" xfId="56" applyFont="1" applyFill="1">
      <alignment/>
      <protection/>
    </xf>
    <xf numFmtId="0" fontId="61" fillId="0" borderId="0" xfId="56" applyFont="1" applyBorder="1">
      <alignment/>
      <protection/>
    </xf>
    <xf numFmtId="0" fontId="61" fillId="0" borderId="11" xfId="56" applyFont="1" applyBorder="1">
      <alignment/>
      <protection/>
    </xf>
    <xf numFmtId="0" fontId="61" fillId="0" borderId="20" xfId="56" applyFont="1" applyBorder="1">
      <alignment/>
      <protection/>
    </xf>
    <xf numFmtId="0" fontId="61" fillId="0" borderId="14" xfId="56" applyFont="1" applyBorder="1">
      <alignment/>
      <protection/>
    </xf>
    <xf numFmtId="165" fontId="61" fillId="0" borderId="14" xfId="56" applyNumberFormat="1" applyFont="1" applyBorder="1">
      <alignment/>
      <protection/>
    </xf>
    <xf numFmtId="165" fontId="61" fillId="33" borderId="15" xfId="56" applyNumberFormat="1" applyFont="1" applyFill="1" applyBorder="1">
      <alignment/>
      <protection/>
    </xf>
    <xf numFmtId="0" fontId="63" fillId="0" borderId="0" xfId="56" applyFont="1">
      <alignment/>
      <protection/>
    </xf>
    <xf numFmtId="165" fontId="61" fillId="33" borderId="0" xfId="56" applyNumberFormat="1" applyFont="1" applyFill="1">
      <alignment/>
      <protection/>
    </xf>
    <xf numFmtId="43" fontId="61" fillId="33" borderId="0" xfId="50" applyFont="1" applyFill="1" applyAlignment="1">
      <alignment/>
    </xf>
    <xf numFmtId="0" fontId="61" fillId="33" borderId="0" xfId="57" applyFont="1" applyFill="1">
      <alignment/>
      <protection/>
    </xf>
    <xf numFmtId="0" fontId="61" fillId="0" borderId="0" xfId="57" applyFont="1">
      <alignment/>
      <protection/>
    </xf>
    <xf numFmtId="0" fontId="61" fillId="0" borderId="23" xfId="57" applyFont="1" applyBorder="1">
      <alignment/>
      <protection/>
    </xf>
    <xf numFmtId="0" fontId="62" fillId="0" borderId="23" xfId="57" applyFont="1" applyBorder="1">
      <alignment/>
      <protection/>
    </xf>
    <xf numFmtId="165" fontId="0" fillId="0" borderId="16" xfId="51" applyNumberFormat="1" applyFont="1" applyFill="1" applyBorder="1" applyAlignment="1">
      <alignment/>
    </xf>
    <xf numFmtId="43" fontId="61" fillId="0" borderId="0" xfId="50" applyFont="1" applyFill="1" applyAlignment="1">
      <alignment/>
    </xf>
    <xf numFmtId="43" fontId="61" fillId="0" borderId="0" xfId="57" applyNumberFormat="1" applyFont="1">
      <alignment/>
      <protection/>
    </xf>
    <xf numFmtId="165" fontId="0" fillId="0" borderId="10" xfId="51" applyNumberFormat="1" applyFont="1" applyFill="1" applyBorder="1" applyAlignment="1">
      <alignment/>
    </xf>
    <xf numFmtId="0" fontId="0" fillId="0" borderId="23" xfId="57" applyFont="1" applyBorder="1" applyAlignment="1">
      <alignment wrapText="1"/>
      <protection/>
    </xf>
    <xf numFmtId="0" fontId="62" fillId="0" borderId="23" xfId="57" applyFont="1" applyBorder="1" applyAlignment="1">
      <alignment wrapText="1"/>
      <protection/>
    </xf>
    <xf numFmtId="165" fontId="0" fillId="33" borderId="16" xfId="51" applyNumberFormat="1" applyFont="1" applyFill="1" applyBorder="1" applyAlignment="1">
      <alignment/>
    </xf>
    <xf numFmtId="165" fontId="0" fillId="33" borderId="10" xfId="51" applyNumberFormat="1" applyFont="1" applyFill="1" applyBorder="1" applyAlignment="1">
      <alignment/>
    </xf>
    <xf numFmtId="43" fontId="61" fillId="33" borderId="0" xfId="57" applyNumberFormat="1" applyFont="1" applyFill="1">
      <alignment/>
      <protection/>
    </xf>
    <xf numFmtId="0" fontId="0" fillId="0" borderId="0" xfId="57" applyFont="1">
      <alignment/>
      <protection/>
    </xf>
    <xf numFmtId="165" fontId="62" fillId="33" borderId="0" xfId="51" applyNumberFormat="1" applyFont="1" applyFill="1" applyBorder="1" applyAlignment="1">
      <alignment/>
    </xf>
    <xf numFmtId="0" fontId="9" fillId="0" borderId="0" xfId="56" applyFont="1">
      <alignment/>
      <protection/>
    </xf>
    <xf numFmtId="0" fontId="0" fillId="33" borderId="22" xfId="56" applyFont="1" applyFill="1" applyBorder="1">
      <alignment/>
      <protection/>
    </xf>
    <xf numFmtId="0" fontId="0" fillId="33" borderId="12" xfId="56" applyFont="1" applyFill="1" applyBorder="1">
      <alignment/>
      <protection/>
    </xf>
    <xf numFmtId="0" fontId="56" fillId="0" borderId="0" xfId="56" applyFont="1" applyBorder="1" applyAlignment="1">
      <alignment horizontal="center"/>
      <protection/>
    </xf>
    <xf numFmtId="0" fontId="56" fillId="0" borderId="13" xfId="56" applyFont="1" applyBorder="1" applyAlignment="1">
      <alignment horizontal="center"/>
      <protection/>
    </xf>
    <xf numFmtId="0" fontId="15" fillId="0" borderId="0" xfId="56" applyFont="1">
      <alignment/>
      <protection/>
    </xf>
    <xf numFmtId="165" fontId="56" fillId="33" borderId="14" xfId="56" applyNumberFormat="1" applyFont="1" applyFill="1" applyBorder="1" applyAlignment="1">
      <alignment horizontal="center"/>
      <protection/>
    </xf>
    <xf numFmtId="165" fontId="56" fillId="33" borderId="15" xfId="56" applyNumberFormat="1" applyFont="1" applyFill="1" applyBorder="1" applyAlignment="1">
      <alignment horizontal="center"/>
      <protection/>
    </xf>
    <xf numFmtId="165" fontId="56" fillId="33" borderId="14" xfId="56" applyNumberFormat="1" applyFont="1" applyFill="1" applyBorder="1">
      <alignment/>
      <protection/>
    </xf>
    <xf numFmtId="165" fontId="56" fillId="33" borderId="15" xfId="56" applyNumberFormat="1" applyFont="1" applyFill="1" applyBorder="1">
      <alignment/>
      <protection/>
    </xf>
    <xf numFmtId="165" fontId="0" fillId="33" borderId="13" xfId="56" applyNumberFormat="1" applyFont="1" applyFill="1" applyBorder="1">
      <alignment/>
      <protection/>
    </xf>
    <xf numFmtId="165" fontId="0" fillId="33" borderId="15" xfId="56" applyNumberFormat="1" applyFont="1" applyFill="1" applyBorder="1">
      <alignment/>
      <protection/>
    </xf>
    <xf numFmtId="0" fontId="0" fillId="33" borderId="13" xfId="56" applyFont="1" applyFill="1" applyBorder="1">
      <alignment/>
      <protection/>
    </xf>
    <xf numFmtId="0" fontId="59" fillId="0" borderId="20" xfId="56" applyFont="1" applyBorder="1">
      <alignment/>
      <protection/>
    </xf>
    <xf numFmtId="0" fontId="0" fillId="33" borderId="14" xfId="56" applyFont="1" applyFill="1" applyBorder="1">
      <alignment/>
      <protection/>
    </xf>
    <xf numFmtId="0" fontId="0" fillId="33" borderId="15" xfId="56" applyFont="1" applyFill="1" applyBorder="1">
      <alignment/>
      <protection/>
    </xf>
    <xf numFmtId="43" fontId="0" fillId="33" borderId="0" xfId="56" applyNumberFormat="1" applyFont="1" applyFill="1">
      <alignment/>
      <protection/>
    </xf>
    <xf numFmtId="43" fontId="0" fillId="33" borderId="0" xfId="49" applyFont="1" applyFill="1" applyAlignment="1">
      <alignment/>
    </xf>
    <xf numFmtId="43" fontId="9" fillId="0" borderId="0" xfId="49" applyFont="1" applyAlignment="1">
      <alignment/>
    </xf>
    <xf numFmtId="43" fontId="9" fillId="0" borderId="0" xfId="56" applyNumberFormat="1" applyFont="1">
      <alignment/>
      <protection/>
    </xf>
    <xf numFmtId="43" fontId="16" fillId="0" borderId="0" xfId="50" applyFont="1" applyAlignment="1">
      <alignment/>
    </xf>
    <xf numFmtId="0" fontId="16" fillId="0" borderId="0" xfId="56" applyFont="1">
      <alignment/>
      <protection/>
    </xf>
    <xf numFmtId="0" fontId="64" fillId="0" borderId="0" xfId="56" applyFont="1">
      <alignment/>
      <protection/>
    </xf>
    <xf numFmtId="43" fontId="64" fillId="0" borderId="0" xfId="50" applyFont="1" applyAlignment="1">
      <alignment/>
    </xf>
    <xf numFmtId="0" fontId="62" fillId="34" borderId="23" xfId="56" applyFont="1" applyFill="1" applyBorder="1" applyAlignment="1">
      <alignment horizontal="center"/>
      <protection/>
    </xf>
    <xf numFmtId="167" fontId="62" fillId="34" borderId="16" xfId="56" applyNumberFormat="1" applyFont="1" applyFill="1" applyBorder="1" applyAlignment="1">
      <alignment horizontal="center"/>
      <protection/>
    </xf>
    <xf numFmtId="167" fontId="62" fillId="34" borderId="24" xfId="56" applyNumberFormat="1" applyFont="1" applyFill="1" applyBorder="1" applyAlignment="1">
      <alignment horizontal="center"/>
      <protection/>
    </xf>
    <xf numFmtId="0" fontId="61" fillId="0" borderId="21" xfId="56" applyFont="1" applyBorder="1">
      <alignment/>
      <protection/>
    </xf>
    <xf numFmtId="165" fontId="61" fillId="0" borderId="22" xfId="56" applyNumberFormat="1" applyFont="1" applyBorder="1">
      <alignment/>
      <protection/>
    </xf>
    <xf numFmtId="165" fontId="61" fillId="0" borderId="12" xfId="56" applyNumberFormat="1" applyFont="1" applyBorder="1">
      <alignment/>
      <protection/>
    </xf>
    <xf numFmtId="43" fontId="16" fillId="0" borderId="11" xfId="50" applyFont="1" applyBorder="1" applyAlignment="1">
      <alignment/>
    </xf>
    <xf numFmtId="0" fontId="16" fillId="0" borderId="0" xfId="56" applyFont="1" applyBorder="1">
      <alignment/>
      <protection/>
    </xf>
    <xf numFmtId="0" fontId="62" fillId="0" borderId="11" xfId="56" applyFont="1" applyBorder="1">
      <alignment/>
      <protection/>
    </xf>
    <xf numFmtId="165" fontId="61" fillId="0" borderId="0" xfId="56" applyNumberFormat="1" applyFont="1" applyBorder="1">
      <alignment/>
      <protection/>
    </xf>
    <xf numFmtId="165" fontId="61" fillId="0" borderId="13" xfId="56" applyNumberFormat="1" applyFont="1" applyBorder="1">
      <alignment/>
      <protection/>
    </xf>
    <xf numFmtId="0" fontId="64" fillId="33" borderId="0" xfId="56" applyFont="1" applyFill="1">
      <alignment/>
      <protection/>
    </xf>
    <xf numFmtId="43" fontId="64" fillId="33" borderId="0" xfId="50" applyFont="1" applyFill="1" applyAlignment="1">
      <alignment/>
    </xf>
    <xf numFmtId="165" fontId="62" fillId="0" borderId="14" xfId="51" applyNumberFormat="1" applyFont="1" applyBorder="1" applyAlignment="1">
      <alignment/>
    </xf>
    <xf numFmtId="165" fontId="62" fillId="0" borderId="15" xfId="51" applyNumberFormat="1" applyFont="1" applyFill="1" applyBorder="1" applyAlignment="1">
      <alignment/>
    </xf>
    <xf numFmtId="0" fontId="64" fillId="33" borderId="0" xfId="56" applyFont="1" applyFill="1" applyAlignment="1">
      <alignment horizontal="center"/>
      <protection/>
    </xf>
    <xf numFmtId="165" fontId="0" fillId="0" borderId="13" xfId="51" applyNumberFormat="1" applyFont="1" applyBorder="1" applyAlignment="1">
      <alignment/>
    </xf>
    <xf numFmtId="43" fontId="64" fillId="33" borderId="0" xfId="56" applyNumberFormat="1" applyFont="1" applyFill="1">
      <alignment/>
      <protection/>
    </xf>
    <xf numFmtId="0" fontId="64" fillId="33" borderId="0" xfId="56" applyFont="1" applyFill="1" applyBorder="1">
      <alignment/>
      <protection/>
    </xf>
    <xf numFmtId="43" fontId="64" fillId="33" borderId="0" xfId="50" applyFont="1" applyFill="1" applyBorder="1" applyAlignment="1">
      <alignment/>
    </xf>
    <xf numFmtId="43" fontId="16" fillId="0" borderId="0" xfId="50" applyFont="1" applyBorder="1" applyAlignment="1">
      <alignment/>
    </xf>
    <xf numFmtId="0" fontId="18" fillId="0" borderId="0" xfId="56" applyFont="1" applyBorder="1">
      <alignment/>
      <protection/>
    </xf>
    <xf numFmtId="165" fontId="14" fillId="0" borderId="0" xfId="51" applyNumberFormat="1" applyFont="1" applyBorder="1" applyAlignment="1">
      <alignment/>
    </xf>
    <xf numFmtId="43" fontId="16" fillId="33" borderId="0" xfId="50" applyFont="1" applyFill="1" applyBorder="1" applyAlignment="1">
      <alignment/>
    </xf>
    <xf numFmtId="43" fontId="64" fillId="33" borderId="0" xfId="56" applyNumberFormat="1" applyFont="1" applyFill="1" applyBorder="1">
      <alignment/>
      <protection/>
    </xf>
    <xf numFmtId="164" fontId="14" fillId="0" borderId="0" xfId="51" applyFont="1" applyBorder="1" applyAlignment="1">
      <alignment/>
    </xf>
    <xf numFmtId="43" fontId="64" fillId="0" borderId="0" xfId="56" applyNumberFormat="1" applyFont="1" applyBorder="1">
      <alignment/>
      <protection/>
    </xf>
    <xf numFmtId="165" fontId="65" fillId="0" borderId="0" xfId="56" applyNumberFormat="1" applyFont="1" applyBorder="1">
      <alignment/>
      <protection/>
    </xf>
    <xf numFmtId="0" fontId="64" fillId="0" borderId="0" xfId="56" applyFont="1" applyBorder="1">
      <alignment/>
      <protection/>
    </xf>
    <xf numFmtId="43" fontId="64" fillId="0" borderId="0" xfId="50" applyFont="1" applyBorder="1" applyAlignment="1">
      <alignment/>
    </xf>
    <xf numFmtId="43" fontId="65" fillId="0" borderId="0" xfId="56" applyNumberFormat="1" applyFont="1" applyBorder="1">
      <alignment/>
      <protection/>
    </xf>
    <xf numFmtId="0" fontId="65" fillId="0" borderId="0" xfId="56" applyFont="1" applyBorder="1">
      <alignment/>
      <protection/>
    </xf>
    <xf numFmtId="165" fontId="61" fillId="33" borderId="0" xfId="56" applyNumberFormat="1" applyFont="1" applyFill="1" applyBorder="1">
      <alignment/>
      <protection/>
    </xf>
    <xf numFmtId="165" fontId="61" fillId="33" borderId="13" xfId="56" applyNumberFormat="1" applyFont="1" applyFill="1" applyBorder="1">
      <alignment/>
      <protection/>
    </xf>
    <xf numFmtId="43" fontId="16" fillId="0" borderId="0" xfId="56" applyNumberFormat="1" applyFont="1" applyBorder="1">
      <alignment/>
      <protection/>
    </xf>
    <xf numFmtId="165" fontId="62" fillId="33" borderId="14" xfId="51" applyNumberFormat="1" applyFont="1" applyFill="1" applyBorder="1" applyAlignment="1">
      <alignment/>
    </xf>
    <xf numFmtId="43" fontId="18" fillId="0" borderId="0" xfId="50" applyFont="1" applyBorder="1" applyAlignment="1">
      <alignment/>
    </xf>
    <xf numFmtId="165" fontId="18" fillId="0" borderId="0" xfId="56" applyNumberFormat="1" applyFont="1" applyBorder="1">
      <alignment/>
      <protection/>
    </xf>
    <xf numFmtId="0" fontId="16" fillId="33" borderId="0" xfId="56" applyFont="1" applyFill="1" applyBorder="1">
      <alignment/>
      <protection/>
    </xf>
    <xf numFmtId="165" fontId="16" fillId="0" borderId="0" xfId="56" applyNumberFormat="1" applyFont="1" applyBorder="1">
      <alignment/>
      <protection/>
    </xf>
    <xf numFmtId="165" fontId="61" fillId="33" borderId="14" xfId="56" applyNumberFormat="1" applyFont="1" applyFill="1" applyBorder="1">
      <alignment/>
      <protection/>
    </xf>
    <xf numFmtId="0" fontId="66" fillId="0" borderId="11" xfId="56" applyFont="1" applyBorder="1">
      <alignment/>
      <protection/>
    </xf>
    <xf numFmtId="165" fontId="62" fillId="33" borderId="0" xfId="56" applyNumberFormat="1" applyFont="1" applyFill="1" applyBorder="1">
      <alignment/>
      <protection/>
    </xf>
    <xf numFmtId="165" fontId="62" fillId="33" borderId="13" xfId="51" applyNumberFormat="1" applyFont="1" applyFill="1" applyBorder="1" applyAlignment="1">
      <alignment/>
    </xf>
    <xf numFmtId="165" fontId="62" fillId="33" borderId="14" xfId="56" applyNumberFormat="1" applyFont="1" applyFill="1" applyBorder="1">
      <alignment/>
      <protection/>
    </xf>
    <xf numFmtId="165" fontId="62" fillId="33" borderId="15" xfId="56" applyNumberFormat="1" applyFont="1" applyFill="1" applyBorder="1">
      <alignment/>
      <protection/>
    </xf>
    <xf numFmtId="0" fontId="16" fillId="0" borderId="0" xfId="50" applyNumberFormat="1" applyFont="1" applyBorder="1" applyAlignment="1">
      <alignment horizontal="center"/>
    </xf>
    <xf numFmtId="43" fontId="64" fillId="0" borderId="0" xfId="56" applyNumberFormat="1" applyFont="1">
      <alignment/>
      <protection/>
    </xf>
    <xf numFmtId="165" fontId="61" fillId="33" borderId="16" xfId="56" applyNumberFormat="1" applyFont="1" applyFill="1" applyBorder="1">
      <alignment/>
      <protection/>
    </xf>
    <xf numFmtId="165" fontId="61" fillId="33" borderId="24" xfId="56" applyNumberFormat="1" applyFont="1" applyFill="1" applyBorder="1">
      <alignment/>
      <protection/>
    </xf>
    <xf numFmtId="0" fontId="66" fillId="0" borderId="20" xfId="56" applyFont="1" applyBorder="1">
      <alignment/>
      <protection/>
    </xf>
    <xf numFmtId="165" fontId="62" fillId="33" borderId="16" xfId="56" applyNumberFormat="1" applyFont="1" applyFill="1" applyBorder="1">
      <alignment/>
      <protection/>
    </xf>
    <xf numFmtId="165" fontId="62" fillId="33" borderId="24" xfId="56" applyNumberFormat="1" applyFont="1" applyFill="1" applyBorder="1">
      <alignment/>
      <protection/>
    </xf>
    <xf numFmtId="165" fontId="67" fillId="0" borderId="0" xfId="51" applyNumberFormat="1" applyFont="1" applyBorder="1" applyAlignment="1">
      <alignment/>
    </xf>
    <xf numFmtId="164" fontId="67" fillId="0" borderId="0" xfId="51" applyFont="1" applyBorder="1" applyAlignment="1">
      <alignment/>
    </xf>
    <xf numFmtId="43" fontId="16" fillId="0" borderId="0" xfId="49" applyFont="1" applyBorder="1" applyAlignment="1">
      <alignment/>
    </xf>
    <xf numFmtId="43" fontId="64" fillId="0" borderId="0" xfId="49" applyFont="1" applyBorder="1" applyAlignment="1">
      <alignment/>
    </xf>
    <xf numFmtId="43" fontId="16" fillId="0" borderId="0" xfId="49" applyFont="1" applyBorder="1" applyAlignment="1">
      <alignment horizontal="center"/>
    </xf>
    <xf numFmtId="0" fontId="61" fillId="0" borderId="11" xfId="56" applyFont="1" applyBorder="1" applyAlignment="1">
      <alignment wrapText="1"/>
      <protection/>
    </xf>
    <xf numFmtId="43" fontId="0" fillId="0" borderId="0" xfId="50" applyFont="1" applyAlignment="1">
      <alignment/>
    </xf>
    <xf numFmtId="0" fontId="56" fillId="16" borderId="10" xfId="56" applyFont="1" applyFill="1" applyBorder="1" applyAlignment="1">
      <alignment horizontal="center" vertical="center" wrapText="1"/>
      <protection/>
    </xf>
    <xf numFmtId="164" fontId="56" fillId="16" borderId="16" xfId="51" applyFont="1" applyFill="1" applyBorder="1" applyAlignment="1">
      <alignment horizontal="center" vertical="center" wrapText="1"/>
    </xf>
    <xf numFmtId="164" fontId="56" fillId="16" borderId="10" xfId="51" applyFont="1" applyFill="1" applyBorder="1" applyAlignment="1">
      <alignment horizontal="center" vertical="center" wrapText="1"/>
    </xf>
    <xf numFmtId="0" fontId="56" fillId="16" borderId="16" xfId="56" applyFont="1" applyFill="1" applyBorder="1" applyAlignment="1">
      <alignment horizontal="center" vertical="center" wrapText="1"/>
      <protection/>
    </xf>
    <xf numFmtId="0" fontId="56" fillId="16" borderId="10" xfId="56" applyFont="1" applyFill="1" applyBorder="1" applyAlignment="1">
      <alignment horizontal="center" vertical="justify" wrapText="1"/>
      <protection/>
    </xf>
    <xf numFmtId="164" fontId="0" fillId="33" borderId="25" xfId="51" applyFont="1" applyFill="1" applyBorder="1" applyAlignment="1">
      <alignment/>
    </xf>
    <xf numFmtId="164" fontId="0" fillId="33" borderId="26" xfId="51" applyFont="1" applyFill="1" applyBorder="1" applyAlignment="1">
      <alignment/>
    </xf>
    <xf numFmtId="0" fontId="0" fillId="33" borderId="26" xfId="56" applyFont="1" applyFill="1" applyBorder="1">
      <alignment/>
      <protection/>
    </xf>
    <xf numFmtId="164" fontId="57" fillId="33" borderId="26" xfId="51" applyFont="1" applyFill="1" applyBorder="1" applyAlignment="1">
      <alignment horizontal="center"/>
    </xf>
    <xf numFmtId="164" fontId="57" fillId="33" borderId="0" xfId="51" applyFont="1" applyFill="1" applyBorder="1" applyAlignment="1">
      <alignment horizontal="center"/>
    </xf>
    <xf numFmtId="164" fontId="56" fillId="33" borderId="26" xfId="51" applyFont="1" applyFill="1" applyBorder="1" applyAlignment="1">
      <alignment/>
    </xf>
    <xf numFmtId="0" fontId="56" fillId="33" borderId="0" xfId="56" applyFont="1" applyFill="1" applyBorder="1">
      <alignment/>
      <protection/>
    </xf>
    <xf numFmtId="0" fontId="56" fillId="33" borderId="26" xfId="56" applyFont="1" applyFill="1" applyBorder="1">
      <alignment/>
      <protection/>
    </xf>
    <xf numFmtId="43" fontId="56" fillId="0" borderId="0" xfId="50" applyFont="1" applyAlignment="1">
      <alignment/>
    </xf>
    <xf numFmtId="165" fontId="56" fillId="0" borderId="11" xfId="50" applyNumberFormat="1" applyFont="1" applyFill="1" applyBorder="1" applyAlignment="1">
      <alignment/>
    </xf>
    <xf numFmtId="165" fontId="56" fillId="0" borderId="26" xfId="51" applyNumberFormat="1" applyFont="1" applyFill="1" applyBorder="1" applyAlignment="1">
      <alignment/>
    </xf>
    <xf numFmtId="165" fontId="56" fillId="0" borderId="0" xfId="56" applyNumberFormat="1" applyFont="1" applyFill="1" applyBorder="1">
      <alignment/>
      <protection/>
    </xf>
    <xf numFmtId="165" fontId="56" fillId="0" borderId="26" xfId="56" applyNumberFormat="1" applyFont="1" applyFill="1" applyBorder="1">
      <alignment/>
      <protection/>
    </xf>
    <xf numFmtId="165" fontId="9" fillId="0" borderId="11" xfId="50" applyNumberFormat="1" applyFont="1" applyFill="1" applyBorder="1" applyAlignment="1">
      <alignment/>
    </xf>
    <xf numFmtId="165" fontId="0" fillId="0" borderId="26" xfId="51" applyNumberFormat="1" applyFont="1" applyFill="1" applyBorder="1" applyAlignment="1">
      <alignment/>
    </xf>
    <xf numFmtId="165" fontId="0" fillId="0" borderId="0" xfId="56" applyNumberFormat="1" applyFont="1" applyFill="1" applyBorder="1">
      <alignment/>
      <protection/>
    </xf>
    <xf numFmtId="165" fontId="0" fillId="0" borderId="26" xfId="56" applyNumberFormat="1" applyFont="1" applyFill="1" applyBorder="1">
      <alignment/>
      <protection/>
    </xf>
    <xf numFmtId="165" fontId="0" fillId="0" borderId="11" xfId="50" applyNumberFormat="1" applyFont="1" applyFill="1" applyBorder="1" applyAlignment="1">
      <alignment/>
    </xf>
    <xf numFmtId="43" fontId="0" fillId="0" borderId="0" xfId="50" applyFont="1" applyFill="1" applyAlignment="1">
      <alignment/>
    </xf>
    <xf numFmtId="164" fontId="0" fillId="0" borderId="26" xfId="51" applyFont="1" applyFill="1" applyBorder="1" applyAlignment="1">
      <alignment/>
    </xf>
    <xf numFmtId="0" fontId="56" fillId="0" borderId="11" xfId="56" applyFont="1" applyFill="1" applyBorder="1">
      <alignment/>
      <protection/>
    </xf>
    <xf numFmtId="0" fontId="56" fillId="0" borderId="0" xfId="56" applyFont="1" applyFill="1" applyBorder="1">
      <alignment/>
      <protection/>
    </xf>
    <xf numFmtId="43" fontId="56" fillId="0" borderId="0" xfId="50" applyFont="1" applyFill="1" applyAlignment="1">
      <alignment/>
    </xf>
    <xf numFmtId="0" fontId="56" fillId="0" borderId="0" xfId="56" applyFont="1" applyFill="1">
      <alignment/>
      <protection/>
    </xf>
    <xf numFmtId="0" fontId="58" fillId="0" borderId="14" xfId="56" applyFont="1" applyBorder="1">
      <alignment/>
      <protection/>
    </xf>
    <xf numFmtId="164" fontId="0" fillId="33" borderId="27" xfId="51" applyFont="1" applyFill="1" applyBorder="1" applyAlignment="1">
      <alignment/>
    </xf>
    <xf numFmtId="0" fontId="59" fillId="33" borderId="14" xfId="56" applyFont="1" applyFill="1" applyBorder="1">
      <alignment/>
      <protection/>
    </xf>
    <xf numFmtId="0" fontId="0" fillId="33" borderId="27" xfId="56" applyFont="1" applyFill="1" applyBorder="1">
      <alignment/>
      <protection/>
    </xf>
    <xf numFmtId="164" fontId="0" fillId="0" borderId="0" xfId="51" applyFont="1" applyAlignment="1">
      <alignment/>
    </xf>
    <xf numFmtId="0" fontId="56" fillId="16" borderId="24" xfId="56" applyFont="1" applyFill="1" applyBorder="1" applyAlignment="1">
      <alignment horizontal="center" vertical="center" wrapText="1"/>
      <protection/>
    </xf>
    <xf numFmtId="0" fontId="0" fillId="0" borderId="26" xfId="56" applyFont="1" applyBorder="1">
      <alignment/>
      <protection/>
    </xf>
    <xf numFmtId="0" fontId="0" fillId="0" borderId="13" xfId="56" applyFont="1" applyBorder="1">
      <alignment/>
      <protection/>
    </xf>
    <xf numFmtId="0" fontId="57" fillId="0" borderId="26" xfId="56" applyFont="1" applyBorder="1" applyAlignment="1">
      <alignment horizontal="center"/>
      <protection/>
    </xf>
    <xf numFmtId="0" fontId="57" fillId="0" borderId="0" xfId="56" applyFont="1" applyBorder="1" applyAlignment="1">
      <alignment horizontal="center"/>
      <protection/>
    </xf>
    <xf numFmtId="0" fontId="56" fillId="0" borderId="26" xfId="56" applyFont="1" applyBorder="1">
      <alignment/>
      <protection/>
    </xf>
    <xf numFmtId="0" fontId="56" fillId="0" borderId="13" xfId="56" applyFont="1" applyBorder="1">
      <alignment/>
      <protection/>
    </xf>
    <xf numFmtId="164" fontId="0" fillId="0" borderId="26" xfId="51" applyFont="1" applyBorder="1" applyAlignment="1">
      <alignment/>
    </xf>
    <xf numFmtId="164" fontId="56" fillId="0" borderId="26" xfId="51" applyFont="1" applyBorder="1" applyAlignment="1">
      <alignment/>
    </xf>
    <xf numFmtId="164" fontId="56" fillId="0" borderId="0" xfId="51" applyFont="1" applyBorder="1" applyAlignment="1">
      <alignment/>
    </xf>
    <xf numFmtId="165" fontId="0" fillId="0" borderId="13" xfId="51" applyNumberFormat="1" applyFont="1" applyFill="1" applyBorder="1" applyAlignment="1">
      <alignment/>
    </xf>
    <xf numFmtId="0" fontId="0" fillId="0" borderId="27" xfId="56" applyFont="1" applyBorder="1">
      <alignment/>
      <protection/>
    </xf>
    <xf numFmtId="0" fontId="0" fillId="0" borderId="15" xfId="56" applyFont="1" applyBorder="1">
      <alignment/>
      <protection/>
    </xf>
    <xf numFmtId="0" fontId="60" fillId="0" borderId="0" xfId="56" applyFont="1" applyBorder="1">
      <alignment/>
      <protection/>
    </xf>
    <xf numFmtId="0" fontId="56" fillId="34" borderId="23" xfId="57" applyFont="1" applyFill="1" applyBorder="1" applyAlignment="1">
      <alignment horizontal="center" vertical="center" wrapText="1"/>
      <protection/>
    </xf>
    <xf numFmtId="0" fontId="56" fillId="33" borderId="10" xfId="57" applyFont="1" applyFill="1" applyBorder="1" applyAlignment="1">
      <alignment horizontal="center" vertical="center" wrapText="1"/>
      <protection/>
    </xf>
    <xf numFmtId="0" fontId="56" fillId="33" borderId="16" xfId="57" applyFont="1" applyFill="1" applyBorder="1" applyAlignment="1">
      <alignment horizontal="center" vertical="center" wrapText="1"/>
      <protection/>
    </xf>
    <xf numFmtId="43" fontId="0" fillId="33" borderId="0" xfId="50" applyFont="1" applyFill="1" applyAlignment="1">
      <alignment/>
    </xf>
    <xf numFmtId="0" fontId="0" fillId="33" borderId="0" xfId="57" applyFont="1" applyFill="1">
      <alignment/>
      <protection/>
    </xf>
    <xf numFmtId="0" fontId="0" fillId="0" borderId="0" xfId="56" applyFont="1" applyBorder="1" applyAlignment="1">
      <alignment wrapText="1"/>
      <protection/>
    </xf>
    <xf numFmtId="0" fontId="0" fillId="0" borderId="0" xfId="56" applyFont="1" applyBorder="1" applyAlignment="1">
      <alignment/>
      <protection/>
    </xf>
    <xf numFmtId="165" fontId="56" fillId="0" borderId="26" xfId="50" applyNumberFormat="1" applyFont="1" applyFill="1" applyBorder="1" applyAlignment="1">
      <alignment/>
    </xf>
    <xf numFmtId="165" fontId="68" fillId="33" borderId="10" xfId="51" applyNumberFormat="1" applyFont="1" applyFill="1" applyBorder="1" applyAlignment="1">
      <alignment/>
    </xf>
    <xf numFmtId="165" fontId="68" fillId="33" borderId="16" xfId="51" applyNumberFormat="1" applyFont="1" applyFill="1" applyBorder="1" applyAlignment="1">
      <alignment/>
    </xf>
    <xf numFmtId="165" fontId="68" fillId="0" borderId="10" xfId="51" applyNumberFormat="1" applyFont="1" applyFill="1" applyBorder="1" applyAlignment="1">
      <alignment/>
    </xf>
    <xf numFmtId="165" fontId="56" fillId="33" borderId="10" xfId="51" applyNumberFormat="1" applyFont="1" applyFill="1" applyBorder="1" applyAlignment="1">
      <alignment/>
    </xf>
    <xf numFmtId="165" fontId="56" fillId="33" borderId="16" xfId="51" applyNumberFormat="1" applyFont="1" applyFill="1" applyBorder="1" applyAlignment="1">
      <alignment/>
    </xf>
    <xf numFmtId="165" fontId="56" fillId="0" borderId="16" xfId="51" applyNumberFormat="1" applyFont="1" applyFill="1" applyBorder="1" applyAlignment="1">
      <alignment/>
    </xf>
    <xf numFmtId="165" fontId="9" fillId="0" borderId="10" xfId="50" applyNumberFormat="1" applyFont="1" applyFill="1" applyBorder="1" applyAlignment="1">
      <alignment/>
    </xf>
    <xf numFmtId="0" fontId="56" fillId="16" borderId="21" xfId="56" applyFont="1" applyFill="1" applyBorder="1" applyAlignment="1">
      <alignment horizontal="center"/>
      <protection/>
    </xf>
    <xf numFmtId="0" fontId="56" fillId="16" borderId="22" xfId="56" applyFont="1" applyFill="1" applyBorder="1" applyAlignment="1">
      <alignment horizontal="center"/>
      <protection/>
    </xf>
    <xf numFmtId="0" fontId="56" fillId="16" borderId="12" xfId="56" applyFont="1" applyFill="1" applyBorder="1" applyAlignment="1">
      <alignment horizontal="center"/>
      <protection/>
    </xf>
    <xf numFmtId="0" fontId="56" fillId="16" borderId="11" xfId="56" applyFont="1" applyFill="1" applyBorder="1" applyAlignment="1">
      <alignment horizontal="center"/>
      <protection/>
    </xf>
    <xf numFmtId="0" fontId="56" fillId="16" borderId="0" xfId="56" applyFont="1" applyFill="1" applyBorder="1" applyAlignment="1">
      <alignment horizontal="center"/>
      <protection/>
    </xf>
    <xf numFmtId="0" fontId="56" fillId="16" borderId="13" xfId="56" applyFont="1" applyFill="1" applyBorder="1" applyAlignment="1">
      <alignment horizontal="center"/>
      <protection/>
    </xf>
    <xf numFmtId="0" fontId="56" fillId="16" borderId="20" xfId="56" applyFont="1" applyFill="1" applyBorder="1" applyAlignment="1">
      <alignment horizontal="center"/>
      <protection/>
    </xf>
    <xf numFmtId="0" fontId="56" fillId="16" borderId="14" xfId="56" applyFont="1" applyFill="1" applyBorder="1" applyAlignment="1">
      <alignment horizontal="center"/>
      <protection/>
    </xf>
    <xf numFmtId="0" fontId="56" fillId="16" borderId="15" xfId="56" applyFont="1" applyFill="1" applyBorder="1" applyAlignment="1">
      <alignment horizontal="center"/>
      <protection/>
    </xf>
    <xf numFmtId="0" fontId="56" fillId="0" borderId="0" xfId="56" applyFont="1" applyBorder="1" applyAlignment="1">
      <alignment horizontal="left" wrapText="1"/>
      <protection/>
    </xf>
    <xf numFmtId="0" fontId="62" fillId="34" borderId="21" xfId="57" applyFont="1" applyFill="1" applyBorder="1" applyAlignment="1">
      <alignment horizontal="center"/>
      <protection/>
    </xf>
    <xf numFmtId="0" fontId="62" fillId="34" borderId="22" xfId="57" applyFont="1" applyFill="1" applyBorder="1" applyAlignment="1">
      <alignment horizontal="center"/>
      <protection/>
    </xf>
    <xf numFmtId="0" fontId="62" fillId="34" borderId="12" xfId="57" applyFont="1" applyFill="1" applyBorder="1" applyAlignment="1">
      <alignment horizontal="center"/>
      <protection/>
    </xf>
    <xf numFmtId="0" fontId="62" fillId="34" borderId="11" xfId="57" applyFont="1" applyFill="1" applyBorder="1" applyAlignment="1">
      <alignment horizontal="center"/>
      <protection/>
    </xf>
    <xf numFmtId="0" fontId="62" fillId="34" borderId="0" xfId="57" applyFont="1" applyFill="1" applyAlignment="1">
      <alignment horizontal="center"/>
      <protection/>
    </xf>
    <xf numFmtId="0" fontId="62" fillId="34" borderId="13" xfId="57" applyFont="1" applyFill="1" applyBorder="1" applyAlignment="1">
      <alignment horizontal="center"/>
      <protection/>
    </xf>
    <xf numFmtId="0" fontId="62" fillId="34" borderId="21" xfId="56" applyFont="1" applyFill="1" applyBorder="1" applyAlignment="1">
      <alignment horizontal="center"/>
      <protection/>
    </xf>
    <xf numFmtId="0" fontId="62" fillId="34" borderId="22" xfId="56" applyFont="1" applyFill="1" applyBorder="1" applyAlignment="1">
      <alignment horizontal="center"/>
      <protection/>
    </xf>
    <xf numFmtId="0" fontId="62" fillId="34" borderId="12" xfId="56" applyFont="1" applyFill="1" applyBorder="1" applyAlignment="1">
      <alignment horizontal="center"/>
      <protection/>
    </xf>
    <xf numFmtId="0" fontId="62" fillId="34" borderId="11" xfId="56" applyFont="1" applyFill="1" applyBorder="1" applyAlignment="1">
      <alignment horizontal="center"/>
      <protection/>
    </xf>
    <xf numFmtId="0" fontId="62" fillId="34" borderId="0" xfId="56" applyFont="1" applyFill="1" applyBorder="1" applyAlignment="1">
      <alignment horizontal="center"/>
      <protection/>
    </xf>
    <xf numFmtId="0" fontId="62" fillId="34" borderId="13" xfId="56" applyFont="1" applyFill="1" applyBorder="1" applyAlignment="1">
      <alignment horizontal="center"/>
      <protection/>
    </xf>
    <xf numFmtId="0" fontId="62" fillId="34" borderId="20" xfId="56" applyFont="1" applyFill="1" applyBorder="1" applyAlignment="1">
      <alignment horizontal="center"/>
      <protection/>
    </xf>
    <xf numFmtId="0" fontId="62" fillId="34" borderId="14" xfId="56" applyFont="1" applyFill="1" applyBorder="1" applyAlignment="1">
      <alignment horizontal="center"/>
      <protection/>
    </xf>
    <xf numFmtId="0" fontId="62" fillId="34" borderId="15" xfId="56" applyFont="1" applyFill="1" applyBorder="1" applyAlignment="1">
      <alignment horizontal="center"/>
      <protection/>
    </xf>
    <xf numFmtId="0" fontId="64" fillId="0" borderId="0" xfId="56" applyFont="1" applyAlignment="1">
      <alignment horizontal="center"/>
      <protection/>
    </xf>
    <xf numFmtId="43" fontId="16" fillId="0" borderId="0" xfId="50" applyFont="1" applyBorder="1" applyAlignment="1">
      <alignment horizontal="center"/>
    </xf>
    <xf numFmtId="0" fontId="56" fillId="16" borderId="23" xfId="56" applyFont="1" applyFill="1" applyBorder="1" applyAlignment="1">
      <alignment horizontal="center" vertical="center"/>
      <protection/>
    </xf>
    <xf numFmtId="0" fontId="56" fillId="16" borderId="16" xfId="56" applyFont="1" applyFill="1" applyBorder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4" xfId="51"/>
    <cellStyle name="Millares 5" xfId="52"/>
    <cellStyle name="Currency" xfId="53"/>
    <cellStyle name="Currency [0]" xfId="54"/>
    <cellStyle name="Neutral" xfId="55"/>
    <cellStyle name="Normal 7" xfId="56"/>
    <cellStyle name="Normal 7 2" xfId="57"/>
    <cellStyle name="Normal 8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53</xdr:row>
      <xdr:rowOff>9525</xdr:rowOff>
    </xdr:from>
    <xdr:to>
      <xdr:col>6</xdr:col>
      <xdr:colOff>1019175</xdr:colOff>
      <xdr:row>54</xdr:row>
      <xdr:rowOff>19050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5200650" y="10001250"/>
          <a:ext cx="1638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ontserrat"/>
              <a:ea typeface="Montserrat"/>
              <a:cs typeface="Montserrat"/>
            </a:rPr>
            <a:t/>
          </a:r>
        </a:p>
      </xdr:txBody>
    </xdr:sp>
    <xdr:clientData/>
  </xdr:twoCellAnchor>
  <xdr:twoCellAnchor>
    <xdr:from>
      <xdr:col>3</xdr:col>
      <xdr:colOff>123825</xdr:colOff>
      <xdr:row>57</xdr:row>
      <xdr:rowOff>0</xdr:rowOff>
    </xdr:from>
    <xdr:to>
      <xdr:col>6</xdr:col>
      <xdr:colOff>1447800</xdr:colOff>
      <xdr:row>59</xdr:row>
      <xdr:rowOff>95250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4752975" y="10734675"/>
          <a:ext cx="25146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ontserrat"/>
              <a:ea typeface="Montserrat"/>
              <a:cs typeface="Montserrat"/>
            </a:rPr>
            <a:t/>
          </a:r>
        </a:p>
      </xdr:txBody>
    </xdr:sp>
    <xdr:clientData/>
  </xdr:twoCellAnchor>
  <xdr:twoCellAnchor>
    <xdr:from>
      <xdr:col>1</xdr:col>
      <xdr:colOff>352425</xdr:colOff>
      <xdr:row>53</xdr:row>
      <xdr:rowOff>9525</xdr:rowOff>
    </xdr:from>
    <xdr:to>
      <xdr:col>1</xdr:col>
      <xdr:colOff>1990725</xdr:colOff>
      <xdr:row>54</xdr:row>
      <xdr:rowOff>19050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447675" y="10001250"/>
          <a:ext cx="1638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ontserrat"/>
              <a:ea typeface="Montserrat"/>
              <a:cs typeface="Montserrat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76200</xdr:rowOff>
    </xdr:from>
    <xdr:to>
      <xdr:col>1</xdr:col>
      <xdr:colOff>2343150</xdr:colOff>
      <xdr:row>60</xdr:row>
      <xdr:rowOff>28575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95250" y="10639425"/>
          <a:ext cx="23431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ontserrat"/>
              <a:ea typeface="Montserrat"/>
              <a:cs typeface="Montserrat"/>
            </a:rPr>
            <a:t/>
          </a:r>
        </a:p>
      </xdr:txBody>
    </xdr:sp>
    <xdr:clientData/>
  </xdr:twoCellAnchor>
  <xdr:twoCellAnchor>
    <xdr:from>
      <xdr:col>7</xdr:col>
      <xdr:colOff>247650</xdr:colOff>
      <xdr:row>53</xdr:row>
      <xdr:rowOff>0</xdr:rowOff>
    </xdr:from>
    <xdr:to>
      <xdr:col>8</xdr:col>
      <xdr:colOff>752475</xdr:colOff>
      <xdr:row>54</xdr:row>
      <xdr:rowOff>9525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10144125" y="9991725"/>
          <a:ext cx="1638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ontserrat"/>
              <a:ea typeface="Montserrat"/>
              <a:cs typeface="Montserrat"/>
            </a:rPr>
            <a:t/>
          </a:r>
        </a:p>
      </xdr:txBody>
    </xdr:sp>
    <xdr:clientData/>
  </xdr:twoCellAnchor>
  <xdr:twoCellAnchor>
    <xdr:from>
      <xdr:col>6</xdr:col>
      <xdr:colOff>3981450</xdr:colOff>
      <xdr:row>56</xdr:row>
      <xdr:rowOff>133350</xdr:rowOff>
    </xdr:from>
    <xdr:to>
      <xdr:col>9</xdr:col>
      <xdr:colOff>38100</xdr:colOff>
      <xdr:row>59</xdr:row>
      <xdr:rowOff>76200</xdr:rowOff>
    </xdr:to>
    <xdr:sp>
      <xdr:nvSpPr>
        <xdr:cNvPr id="6" name="CuadroTexto 6"/>
        <xdr:cNvSpPr txBox="1">
          <a:spLocks noChangeArrowheads="1"/>
        </xdr:cNvSpPr>
      </xdr:nvSpPr>
      <xdr:spPr>
        <a:xfrm>
          <a:off x="9801225" y="10696575"/>
          <a:ext cx="2381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Montserrat"/>
              <a:ea typeface="Montserrat"/>
              <a:cs typeface="Montserrat"/>
            </a:rPr>
            <a:t/>
          </a:r>
        </a:p>
      </xdr:txBody>
    </xdr:sp>
    <xdr:clientData/>
  </xdr:twoCellAnchor>
  <xdr:twoCellAnchor>
    <xdr:from>
      <xdr:col>3</xdr:col>
      <xdr:colOff>571500</xdr:colOff>
      <xdr:row>57</xdr:row>
      <xdr:rowOff>9525</xdr:rowOff>
    </xdr:from>
    <xdr:to>
      <xdr:col>6</xdr:col>
      <xdr:colOff>1019175</xdr:colOff>
      <xdr:row>58</xdr:row>
      <xdr:rowOff>19050</xdr:rowOff>
    </xdr:to>
    <xdr:sp>
      <xdr:nvSpPr>
        <xdr:cNvPr id="7" name="CuadroTexto 7"/>
        <xdr:cNvSpPr txBox="1">
          <a:spLocks noChangeArrowheads="1"/>
        </xdr:cNvSpPr>
      </xdr:nvSpPr>
      <xdr:spPr>
        <a:xfrm>
          <a:off x="5200650" y="10744200"/>
          <a:ext cx="1638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Revisa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</a:p>
      </xdr:txBody>
    </xdr:sp>
    <xdr:clientData/>
  </xdr:twoCellAnchor>
  <xdr:twoCellAnchor>
    <xdr:from>
      <xdr:col>3</xdr:col>
      <xdr:colOff>123825</xdr:colOff>
      <xdr:row>61</xdr:row>
      <xdr:rowOff>0</xdr:rowOff>
    </xdr:from>
    <xdr:to>
      <xdr:col>6</xdr:col>
      <xdr:colOff>1447800</xdr:colOff>
      <xdr:row>64</xdr:row>
      <xdr:rowOff>76200</xdr:rowOff>
    </xdr:to>
    <xdr:sp>
      <xdr:nvSpPr>
        <xdr:cNvPr id="8" name="CuadroTexto 8"/>
        <xdr:cNvSpPr txBox="1">
          <a:spLocks noChangeArrowheads="1"/>
        </xdr:cNvSpPr>
      </xdr:nvSpPr>
      <xdr:spPr>
        <a:xfrm>
          <a:off x="4752975" y="11420475"/>
          <a:ext cx="25146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Dra. Débora Schlam Epelstein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Administradora Central de Recursos Financieros</a:t>
          </a:r>
        </a:p>
      </xdr:txBody>
    </xdr:sp>
    <xdr:clientData/>
  </xdr:twoCellAnchor>
  <xdr:twoCellAnchor>
    <xdr:from>
      <xdr:col>3</xdr:col>
      <xdr:colOff>304800</xdr:colOff>
      <xdr:row>61</xdr:row>
      <xdr:rowOff>0</xdr:rowOff>
    </xdr:from>
    <xdr:to>
      <xdr:col>6</xdr:col>
      <xdr:colOff>1247775</xdr:colOff>
      <xdr:row>61</xdr:row>
      <xdr:rowOff>9525</xdr:rowOff>
    </xdr:to>
    <xdr:sp>
      <xdr:nvSpPr>
        <xdr:cNvPr id="9" name="Conector recto 9"/>
        <xdr:cNvSpPr>
          <a:spLocks/>
        </xdr:cNvSpPr>
      </xdr:nvSpPr>
      <xdr:spPr>
        <a:xfrm flipV="1">
          <a:off x="4933950" y="11420475"/>
          <a:ext cx="21336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ontserrat"/>
              <a:ea typeface="Montserrat"/>
              <a:cs typeface="Montserrat"/>
            </a:rPr>
            <a:t/>
          </a:r>
        </a:p>
      </xdr:txBody>
    </xdr:sp>
    <xdr:clientData/>
  </xdr:twoCellAnchor>
  <xdr:twoCellAnchor>
    <xdr:from>
      <xdr:col>1</xdr:col>
      <xdr:colOff>352425</xdr:colOff>
      <xdr:row>57</xdr:row>
      <xdr:rowOff>9525</xdr:rowOff>
    </xdr:from>
    <xdr:to>
      <xdr:col>1</xdr:col>
      <xdr:colOff>1990725</xdr:colOff>
      <xdr:row>58</xdr:row>
      <xdr:rowOff>19050</xdr:rowOff>
    </xdr:to>
    <xdr:sp>
      <xdr:nvSpPr>
        <xdr:cNvPr id="10" name="CuadroTexto 10"/>
        <xdr:cNvSpPr txBox="1">
          <a:spLocks noChangeArrowheads="1"/>
        </xdr:cNvSpPr>
      </xdr:nvSpPr>
      <xdr:spPr>
        <a:xfrm>
          <a:off x="447675" y="10744200"/>
          <a:ext cx="1638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Autoriza</a:t>
          </a:r>
        </a:p>
      </xdr:txBody>
    </xdr:sp>
    <xdr:clientData/>
  </xdr:twoCellAnchor>
  <xdr:twoCellAnchor>
    <xdr:from>
      <xdr:col>1</xdr:col>
      <xdr:colOff>0</xdr:colOff>
      <xdr:row>60</xdr:row>
      <xdr:rowOff>76200</xdr:rowOff>
    </xdr:from>
    <xdr:to>
      <xdr:col>1</xdr:col>
      <xdr:colOff>2514600</xdr:colOff>
      <xdr:row>64</xdr:row>
      <xdr:rowOff>28575</xdr:rowOff>
    </xdr:to>
    <xdr:sp>
      <xdr:nvSpPr>
        <xdr:cNvPr id="11" name="CuadroTexto 11"/>
        <xdr:cNvSpPr txBox="1">
          <a:spLocks noChangeArrowheads="1"/>
        </xdr:cNvSpPr>
      </xdr:nvSpPr>
      <xdr:spPr>
        <a:xfrm>
          <a:off x="95250" y="11325225"/>
          <a:ext cx="25146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Lic. Paloma Rachel Aguilar Correa
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Administradora General de Recursos y Servicios</a:t>
          </a:r>
        </a:p>
      </xdr:txBody>
    </xdr:sp>
    <xdr:clientData/>
  </xdr:twoCellAnchor>
  <xdr:twoCellAnchor>
    <xdr:from>
      <xdr:col>1</xdr:col>
      <xdr:colOff>95250</xdr:colOff>
      <xdr:row>60</xdr:row>
      <xdr:rowOff>133350</xdr:rowOff>
    </xdr:from>
    <xdr:to>
      <xdr:col>1</xdr:col>
      <xdr:colOff>2419350</xdr:colOff>
      <xdr:row>60</xdr:row>
      <xdr:rowOff>142875</xdr:rowOff>
    </xdr:to>
    <xdr:sp>
      <xdr:nvSpPr>
        <xdr:cNvPr id="12" name="Conector recto 12"/>
        <xdr:cNvSpPr>
          <a:spLocks/>
        </xdr:cNvSpPr>
      </xdr:nvSpPr>
      <xdr:spPr>
        <a:xfrm flipV="1">
          <a:off x="190500" y="11382375"/>
          <a:ext cx="23241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ontserrat"/>
              <a:ea typeface="Montserrat"/>
              <a:cs typeface="Montserrat"/>
            </a:rPr>
            <a:t/>
          </a:r>
        </a:p>
      </xdr:txBody>
    </xdr:sp>
    <xdr:clientData/>
  </xdr:twoCellAnchor>
  <xdr:twoCellAnchor>
    <xdr:from>
      <xdr:col>7</xdr:col>
      <xdr:colOff>247650</xdr:colOff>
      <xdr:row>57</xdr:row>
      <xdr:rowOff>0</xdr:rowOff>
    </xdr:from>
    <xdr:to>
      <xdr:col>8</xdr:col>
      <xdr:colOff>752475</xdr:colOff>
      <xdr:row>58</xdr:row>
      <xdr:rowOff>9525</xdr:rowOff>
    </xdr:to>
    <xdr:sp>
      <xdr:nvSpPr>
        <xdr:cNvPr id="13" name="CuadroTexto 13"/>
        <xdr:cNvSpPr txBox="1">
          <a:spLocks noChangeArrowheads="1"/>
        </xdr:cNvSpPr>
      </xdr:nvSpPr>
      <xdr:spPr>
        <a:xfrm>
          <a:off x="10144125" y="10734675"/>
          <a:ext cx="1638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Elabora</a:t>
          </a:r>
        </a:p>
      </xdr:txBody>
    </xdr:sp>
    <xdr:clientData/>
  </xdr:twoCellAnchor>
  <xdr:twoCellAnchor>
    <xdr:from>
      <xdr:col>6</xdr:col>
      <xdr:colOff>3981450</xdr:colOff>
      <xdr:row>60</xdr:row>
      <xdr:rowOff>133350</xdr:rowOff>
    </xdr:from>
    <xdr:to>
      <xdr:col>9</xdr:col>
      <xdr:colOff>38100</xdr:colOff>
      <xdr:row>64</xdr:row>
      <xdr:rowOff>28575</xdr:rowOff>
    </xdr:to>
    <xdr:sp>
      <xdr:nvSpPr>
        <xdr:cNvPr id="14" name="CuadroTexto 14"/>
        <xdr:cNvSpPr txBox="1">
          <a:spLocks noChangeArrowheads="1"/>
        </xdr:cNvSpPr>
      </xdr:nvSpPr>
      <xdr:spPr>
        <a:xfrm>
          <a:off x="9801225" y="11382375"/>
          <a:ext cx="23812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L.C. María de Lourdes Zepeda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Pineda
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Administradora de Recursos Financieros "3"</a:t>
          </a:r>
        </a:p>
      </xdr:txBody>
    </xdr:sp>
    <xdr:clientData/>
  </xdr:twoCellAnchor>
  <xdr:twoCellAnchor>
    <xdr:from>
      <xdr:col>6</xdr:col>
      <xdr:colOff>4067175</xdr:colOff>
      <xdr:row>61</xdr:row>
      <xdr:rowOff>0</xdr:rowOff>
    </xdr:from>
    <xdr:to>
      <xdr:col>8</xdr:col>
      <xdr:colOff>923925</xdr:colOff>
      <xdr:row>61</xdr:row>
      <xdr:rowOff>9525</xdr:rowOff>
    </xdr:to>
    <xdr:sp>
      <xdr:nvSpPr>
        <xdr:cNvPr id="15" name="Conector recto 15"/>
        <xdr:cNvSpPr>
          <a:spLocks/>
        </xdr:cNvSpPr>
      </xdr:nvSpPr>
      <xdr:spPr>
        <a:xfrm flipV="1">
          <a:off x="9886950" y="11420475"/>
          <a:ext cx="20669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ontserrat"/>
              <a:ea typeface="Montserrat"/>
              <a:cs typeface="Montserra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2524125</xdr:colOff>
      <xdr:row>75</xdr:row>
      <xdr:rowOff>28575</xdr:rowOff>
    </xdr:from>
    <xdr:to>
      <xdr:col>1</xdr:col>
      <xdr:colOff>4162425</xdr:colOff>
      <xdr:row>75</xdr:row>
      <xdr:rowOff>114300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628900" y="15392400"/>
          <a:ext cx="16383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Revisa</a:t>
          </a:r>
        </a:p>
      </xdr:txBody>
    </xdr:sp>
    <xdr:clientData/>
  </xdr:twoCellAnchor>
  <xdr:twoCellAnchor>
    <xdr:from>
      <xdr:col>1</xdr:col>
      <xdr:colOff>2171700</xdr:colOff>
      <xdr:row>77</xdr:row>
      <xdr:rowOff>47625</xdr:rowOff>
    </xdr:from>
    <xdr:to>
      <xdr:col>2</xdr:col>
      <xdr:colOff>257175</xdr:colOff>
      <xdr:row>79</xdr:row>
      <xdr:rowOff>47625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2276475" y="15859125"/>
          <a:ext cx="32099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Dra. Débora Schlam Epelstein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Administradora Central de Recursos 
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Financieros</a:t>
          </a:r>
        </a:p>
      </xdr:txBody>
    </xdr:sp>
    <xdr:clientData/>
  </xdr:twoCellAnchor>
  <xdr:twoCellAnchor>
    <xdr:from>
      <xdr:col>1</xdr:col>
      <xdr:colOff>2495550</xdr:colOff>
      <xdr:row>77</xdr:row>
      <xdr:rowOff>76200</xdr:rowOff>
    </xdr:from>
    <xdr:to>
      <xdr:col>1</xdr:col>
      <xdr:colOff>5105400</xdr:colOff>
      <xdr:row>77</xdr:row>
      <xdr:rowOff>85725</xdr:rowOff>
    </xdr:to>
    <xdr:sp>
      <xdr:nvSpPr>
        <xdr:cNvPr id="3" name="Conector recto 3"/>
        <xdr:cNvSpPr>
          <a:spLocks/>
        </xdr:cNvSpPr>
      </xdr:nvSpPr>
      <xdr:spPr>
        <a:xfrm flipV="1">
          <a:off x="2600325" y="15887700"/>
          <a:ext cx="260985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ontserrat"/>
              <a:ea typeface="Montserrat"/>
              <a:cs typeface="Montserrat"/>
            </a:rPr>
            <a:t/>
          </a:r>
        </a:p>
      </xdr:txBody>
    </xdr:sp>
    <xdr:clientData/>
  </xdr:twoCellAnchor>
  <xdr:twoCellAnchor>
    <xdr:from>
      <xdr:col>1</xdr:col>
      <xdr:colOff>171450</xdr:colOff>
      <xdr:row>75</xdr:row>
      <xdr:rowOff>9525</xdr:rowOff>
    </xdr:from>
    <xdr:to>
      <xdr:col>1</xdr:col>
      <xdr:colOff>1809750</xdr:colOff>
      <xdr:row>75</xdr:row>
      <xdr:rowOff>104775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276225" y="15373350"/>
          <a:ext cx="16383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Autoriza</a:t>
          </a:r>
        </a:p>
      </xdr:txBody>
    </xdr:sp>
    <xdr:clientData/>
  </xdr:twoCellAnchor>
  <xdr:twoCellAnchor>
    <xdr:from>
      <xdr:col>0</xdr:col>
      <xdr:colOff>0</xdr:colOff>
      <xdr:row>76</xdr:row>
      <xdr:rowOff>209550</xdr:rowOff>
    </xdr:from>
    <xdr:to>
      <xdr:col>1</xdr:col>
      <xdr:colOff>2362200</xdr:colOff>
      <xdr:row>80</xdr:row>
      <xdr:rowOff>9525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0" y="15725775"/>
          <a:ext cx="24669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Lic. Paloma Rachel Aguilar Correa
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Administradora General de Recursos y Servicios</a:t>
          </a:r>
        </a:p>
      </xdr:txBody>
    </xdr:sp>
    <xdr:clientData/>
  </xdr:twoCellAnchor>
  <xdr:twoCellAnchor>
    <xdr:from>
      <xdr:col>0</xdr:col>
      <xdr:colOff>28575</xdr:colOff>
      <xdr:row>77</xdr:row>
      <xdr:rowOff>76200</xdr:rowOff>
    </xdr:from>
    <xdr:to>
      <xdr:col>1</xdr:col>
      <xdr:colOff>2247900</xdr:colOff>
      <xdr:row>77</xdr:row>
      <xdr:rowOff>85725</xdr:rowOff>
    </xdr:to>
    <xdr:sp>
      <xdr:nvSpPr>
        <xdr:cNvPr id="6" name="Conector recto 6"/>
        <xdr:cNvSpPr>
          <a:spLocks/>
        </xdr:cNvSpPr>
      </xdr:nvSpPr>
      <xdr:spPr>
        <a:xfrm flipV="1">
          <a:off x="28575" y="15887700"/>
          <a:ext cx="23241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ontserrat"/>
              <a:ea typeface="Montserrat"/>
              <a:cs typeface="Montserrat"/>
            </a:rPr>
            <a:t/>
          </a:r>
        </a:p>
      </xdr:txBody>
    </xdr:sp>
    <xdr:clientData/>
  </xdr:twoCellAnchor>
  <xdr:twoCellAnchor>
    <xdr:from>
      <xdr:col>2</xdr:col>
      <xdr:colOff>285750</xdr:colOff>
      <xdr:row>75</xdr:row>
      <xdr:rowOff>19050</xdr:rowOff>
    </xdr:from>
    <xdr:to>
      <xdr:col>3</xdr:col>
      <xdr:colOff>695325</xdr:colOff>
      <xdr:row>75</xdr:row>
      <xdr:rowOff>104775</xdr:rowOff>
    </xdr:to>
    <xdr:sp>
      <xdr:nvSpPr>
        <xdr:cNvPr id="7" name="CuadroTexto 7"/>
        <xdr:cNvSpPr txBox="1">
          <a:spLocks noChangeArrowheads="1"/>
        </xdr:cNvSpPr>
      </xdr:nvSpPr>
      <xdr:spPr>
        <a:xfrm>
          <a:off x="5514975" y="15382875"/>
          <a:ext cx="1609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Elabora</a:t>
          </a:r>
        </a:p>
      </xdr:txBody>
    </xdr:sp>
    <xdr:clientData/>
  </xdr:twoCellAnchor>
  <xdr:twoCellAnchor>
    <xdr:from>
      <xdr:col>1</xdr:col>
      <xdr:colOff>5105400</xdr:colOff>
      <xdr:row>77</xdr:row>
      <xdr:rowOff>57150</xdr:rowOff>
    </xdr:from>
    <xdr:to>
      <xdr:col>3</xdr:col>
      <xdr:colOff>1162050</xdr:colOff>
      <xdr:row>79</xdr:row>
      <xdr:rowOff>47625</xdr:rowOff>
    </xdr:to>
    <xdr:sp>
      <xdr:nvSpPr>
        <xdr:cNvPr id="8" name="CuadroTexto 8"/>
        <xdr:cNvSpPr txBox="1">
          <a:spLocks noChangeArrowheads="1"/>
        </xdr:cNvSpPr>
      </xdr:nvSpPr>
      <xdr:spPr>
        <a:xfrm>
          <a:off x="5210175" y="15868650"/>
          <a:ext cx="23812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L.C. María de Lourdes Zepeda Pineda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Administradora de Recursos Financieros "3"</a:t>
          </a:r>
        </a:p>
      </xdr:txBody>
    </xdr:sp>
    <xdr:clientData/>
  </xdr:twoCellAnchor>
  <xdr:twoCellAnchor>
    <xdr:from>
      <xdr:col>2</xdr:col>
      <xdr:colOff>161925</xdr:colOff>
      <xdr:row>77</xdr:row>
      <xdr:rowOff>85725</xdr:rowOff>
    </xdr:from>
    <xdr:to>
      <xdr:col>3</xdr:col>
      <xdr:colOff>1123950</xdr:colOff>
      <xdr:row>77</xdr:row>
      <xdr:rowOff>85725</xdr:rowOff>
    </xdr:to>
    <xdr:sp>
      <xdr:nvSpPr>
        <xdr:cNvPr id="9" name="Conector recto 9"/>
        <xdr:cNvSpPr>
          <a:spLocks/>
        </xdr:cNvSpPr>
      </xdr:nvSpPr>
      <xdr:spPr>
        <a:xfrm>
          <a:off x="5391150" y="15897225"/>
          <a:ext cx="2162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ontserrat"/>
              <a:ea typeface="Montserrat"/>
              <a:cs typeface="Montserrat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4552950</xdr:colOff>
      <xdr:row>42</xdr:row>
      <xdr:rowOff>9525</xdr:rowOff>
    </xdr:from>
    <xdr:to>
      <xdr:col>1</xdr:col>
      <xdr:colOff>1057275</xdr:colOff>
      <xdr:row>42</xdr:row>
      <xdr:rowOff>171450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4552950" y="11306175"/>
          <a:ext cx="1885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Revisa</a:t>
          </a:r>
        </a:p>
      </xdr:txBody>
    </xdr:sp>
    <xdr:clientData/>
  </xdr:twoCellAnchor>
  <xdr:twoCellAnchor>
    <xdr:from>
      <xdr:col>0</xdr:col>
      <xdr:colOff>3390900</xdr:colOff>
      <xdr:row>45</xdr:row>
      <xdr:rowOff>38100</xdr:rowOff>
    </xdr:from>
    <xdr:to>
      <xdr:col>3</xdr:col>
      <xdr:colOff>114300</xdr:colOff>
      <xdr:row>53</xdr:row>
      <xdr:rowOff>38100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390900" y="11944350"/>
          <a:ext cx="44672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Dra. Débora Schlam Epelstein
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Administradora Central de Recursos
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Financieros</a:t>
          </a:r>
        </a:p>
      </xdr:txBody>
    </xdr:sp>
    <xdr:clientData/>
  </xdr:twoCellAnchor>
  <xdr:twoCellAnchor>
    <xdr:from>
      <xdr:col>0</xdr:col>
      <xdr:colOff>4095750</xdr:colOff>
      <xdr:row>45</xdr:row>
      <xdr:rowOff>28575</xdr:rowOff>
    </xdr:from>
    <xdr:to>
      <xdr:col>2</xdr:col>
      <xdr:colOff>371475</xdr:colOff>
      <xdr:row>45</xdr:row>
      <xdr:rowOff>28575</xdr:rowOff>
    </xdr:to>
    <xdr:sp>
      <xdr:nvSpPr>
        <xdr:cNvPr id="3" name="Conector recto 3"/>
        <xdr:cNvSpPr>
          <a:spLocks/>
        </xdr:cNvSpPr>
      </xdr:nvSpPr>
      <xdr:spPr>
        <a:xfrm>
          <a:off x="4095750" y="11934825"/>
          <a:ext cx="2838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ontserrat"/>
              <a:ea typeface="Montserrat"/>
              <a:cs typeface="Montserrat"/>
            </a:rPr>
            <a:t/>
          </a:r>
        </a:p>
      </xdr:txBody>
    </xdr:sp>
    <xdr:clientData/>
  </xdr:twoCellAnchor>
  <xdr:twoCellAnchor>
    <xdr:from>
      <xdr:col>0</xdr:col>
      <xdr:colOff>352425</xdr:colOff>
      <xdr:row>42</xdr:row>
      <xdr:rowOff>9525</xdr:rowOff>
    </xdr:from>
    <xdr:to>
      <xdr:col>0</xdr:col>
      <xdr:colOff>1990725</xdr:colOff>
      <xdr:row>42</xdr:row>
      <xdr:rowOff>171450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352425" y="11306175"/>
          <a:ext cx="1638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Autoriza</a:t>
          </a:r>
        </a:p>
      </xdr:txBody>
    </xdr:sp>
    <xdr:clientData/>
  </xdr:twoCellAnchor>
  <xdr:twoCellAnchor>
    <xdr:from>
      <xdr:col>0</xdr:col>
      <xdr:colOff>0</xdr:colOff>
      <xdr:row>45</xdr:row>
      <xdr:rowOff>19050</xdr:rowOff>
    </xdr:from>
    <xdr:to>
      <xdr:col>0</xdr:col>
      <xdr:colOff>2428875</xdr:colOff>
      <xdr:row>53</xdr:row>
      <xdr:rowOff>104775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0" y="11925300"/>
          <a:ext cx="24288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Lic. Paloma Rachel Aguilar Correa
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Administradora General de Recursos y Servicios</a:t>
          </a:r>
        </a:p>
      </xdr:txBody>
    </xdr:sp>
    <xdr:clientData/>
  </xdr:twoCellAnchor>
  <xdr:twoCellAnchor>
    <xdr:from>
      <xdr:col>0</xdr:col>
      <xdr:colOff>76200</xdr:colOff>
      <xdr:row>45</xdr:row>
      <xdr:rowOff>9525</xdr:rowOff>
    </xdr:from>
    <xdr:to>
      <xdr:col>0</xdr:col>
      <xdr:colOff>2609850</xdr:colOff>
      <xdr:row>45</xdr:row>
      <xdr:rowOff>9525</xdr:rowOff>
    </xdr:to>
    <xdr:sp>
      <xdr:nvSpPr>
        <xdr:cNvPr id="6" name="Conector recto 6"/>
        <xdr:cNvSpPr>
          <a:spLocks/>
        </xdr:cNvSpPr>
      </xdr:nvSpPr>
      <xdr:spPr>
        <a:xfrm flipV="1">
          <a:off x="76200" y="11915775"/>
          <a:ext cx="253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ontserrat"/>
              <a:ea typeface="Montserrat"/>
              <a:cs typeface="Montserrat"/>
            </a:rPr>
            <a:t/>
          </a:r>
        </a:p>
      </xdr:txBody>
    </xdr:sp>
    <xdr:clientData/>
  </xdr:twoCellAnchor>
  <xdr:twoCellAnchor>
    <xdr:from>
      <xdr:col>4</xdr:col>
      <xdr:colOff>428625</xdr:colOff>
      <xdr:row>42</xdr:row>
      <xdr:rowOff>0</xdr:rowOff>
    </xdr:from>
    <xdr:to>
      <xdr:col>5</xdr:col>
      <xdr:colOff>942975</xdr:colOff>
      <xdr:row>42</xdr:row>
      <xdr:rowOff>161925</xdr:rowOff>
    </xdr:to>
    <xdr:sp>
      <xdr:nvSpPr>
        <xdr:cNvPr id="7" name="CuadroTexto 7"/>
        <xdr:cNvSpPr txBox="1">
          <a:spLocks noChangeArrowheads="1"/>
        </xdr:cNvSpPr>
      </xdr:nvSpPr>
      <xdr:spPr>
        <a:xfrm>
          <a:off x="9353550" y="11296650"/>
          <a:ext cx="1714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Elabora</a:t>
          </a:r>
        </a:p>
      </xdr:txBody>
    </xdr:sp>
    <xdr:clientData/>
  </xdr:twoCellAnchor>
  <xdr:twoCellAnchor>
    <xdr:from>
      <xdr:col>4</xdr:col>
      <xdr:colOff>9525</xdr:colOff>
      <xdr:row>45</xdr:row>
      <xdr:rowOff>19050</xdr:rowOff>
    </xdr:from>
    <xdr:to>
      <xdr:col>6</xdr:col>
      <xdr:colOff>38100</xdr:colOff>
      <xdr:row>53</xdr:row>
      <xdr:rowOff>38100</xdr:rowOff>
    </xdr:to>
    <xdr:sp>
      <xdr:nvSpPr>
        <xdr:cNvPr id="8" name="CuadroTexto 8"/>
        <xdr:cNvSpPr txBox="1">
          <a:spLocks noChangeArrowheads="1"/>
        </xdr:cNvSpPr>
      </xdr:nvSpPr>
      <xdr:spPr>
        <a:xfrm>
          <a:off x="8934450" y="11925300"/>
          <a:ext cx="23907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L.C. María de Lourdes Zepeda Pineda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Administrador de Recursos Financieros "3"</a:t>
          </a:r>
        </a:p>
      </xdr:txBody>
    </xdr:sp>
    <xdr:clientData/>
  </xdr:twoCellAnchor>
  <xdr:twoCellAnchor>
    <xdr:from>
      <xdr:col>4</xdr:col>
      <xdr:colOff>161925</xdr:colOff>
      <xdr:row>45</xdr:row>
      <xdr:rowOff>0</xdr:rowOff>
    </xdr:from>
    <xdr:to>
      <xdr:col>5</xdr:col>
      <xdr:colOff>1104900</xdr:colOff>
      <xdr:row>45</xdr:row>
      <xdr:rowOff>9525</xdr:rowOff>
    </xdr:to>
    <xdr:sp>
      <xdr:nvSpPr>
        <xdr:cNvPr id="9" name="Conector recto 9"/>
        <xdr:cNvSpPr>
          <a:spLocks/>
        </xdr:cNvSpPr>
      </xdr:nvSpPr>
      <xdr:spPr>
        <a:xfrm flipV="1">
          <a:off x="9086850" y="11906250"/>
          <a:ext cx="21431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ontserrat"/>
              <a:ea typeface="Montserrat"/>
              <a:cs typeface="Montserrat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2819400</xdr:colOff>
      <xdr:row>70</xdr:row>
      <xdr:rowOff>57150</xdr:rowOff>
    </xdr:from>
    <xdr:to>
      <xdr:col>2</xdr:col>
      <xdr:colOff>428625</xdr:colOff>
      <xdr:row>71</xdr:row>
      <xdr:rowOff>66675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914650" y="12049125"/>
          <a:ext cx="2562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Revisa</a:t>
          </a:r>
        </a:p>
      </xdr:txBody>
    </xdr:sp>
    <xdr:clientData/>
  </xdr:twoCellAnchor>
  <xdr:twoCellAnchor>
    <xdr:from>
      <xdr:col>1</xdr:col>
      <xdr:colOff>2438400</xdr:colOff>
      <xdr:row>74</xdr:row>
      <xdr:rowOff>0</xdr:rowOff>
    </xdr:from>
    <xdr:to>
      <xdr:col>2</xdr:col>
      <xdr:colOff>828675</xdr:colOff>
      <xdr:row>77</xdr:row>
      <xdr:rowOff>85725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2533650" y="12639675"/>
          <a:ext cx="33432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Dra. Débora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Schlam Epelstein
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Administradora Central de Recursos
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Financieros</a:t>
          </a:r>
        </a:p>
      </xdr:txBody>
    </xdr:sp>
    <xdr:clientData/>
  </xdr:twoCellAnchor>
  <xdr:twoCellAnchor>
    <xdr:from>
      <xdr:col>1</xdr:col>
      <xdr:colOff>2590800</xdr:colOff>
      <xdr:row>74</xdr:row>
      <xdr:rowOff>0</xdr:rowOff>
    </xdr:from>
    <xdr:to>
      <xdr:col>2</xdr:col>
      <xdr:colOff>685800</xdr:colOff>
      <xdr:row>74</xdr:row>
      <xdr:rowOff>9525</xdr:rowOff>
    </xdr:to>
    <xdr:sp>
      <xdr:nvSpPr>
        <xdr:cNvPr id="3" name="Conector recto 3"/>
        <xdr:cNvSpPr>
          <a:spLocks/>
        </xdr:cNvSpPr>
      </xdr:nvSpPr>
      <xdr:spPr>
        <a:xfrm flipV="1">
          <a:off x="2686050" y="12639675"/>
          <a:ext cx="30480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ontserrat"/>
              <a:ea typeface="Montserrat"/>
              <a:cs typeface="Montserrat"/>
            </a:rPr>
            <a:t/>
          </a:r>
        </a:p>
      </xdr:txBody>
    </xdr:sp>
    <xdr:clientData/>
  </xdr:twoCellAnchor>
  <xdr:twoCellAnchor>
    <xdr:from>
      <xdr:col>1</xdr:col>
      <xdr:colOff>295275</xdr:colOff>
      <xdr:row>70</xdr:row>
      <xdr:rowOff>38100</xdr:rowOff>
    </xdr:from>
    <xdr:to>
      <xdr:col>1</xdr:col>
      <xdr:colOff>1933575</xdr:colOff>
      <xdr:row>71</xdr:row>
      <xdr:rowOff>47625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390525" y="12030075"/>
          <a:ext cx="1638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Autoriza</a:t>
          </a:r>
        </a:p>
      </xdr:txBody>
    </xdr:sp>
    <xdr:clientData/>
  </xdr:twoCellAnchor>
  <xdr:twoCellAnchor>
    <xdr:from>
      <xdr:col>0</xdr:col>
      <xdr:colOff>66675</xdr:colOff>
      <xdr:row>73</xdr:row>
      <xdr:rowOff>123825</xdr:rowOff>
    </xdr:from>
    <xdr:to>
      <xdr:col>1</xdr:col>
      <xdr:colOff>2400300</xdr:colOff>
      <xdr:row>77</xdr:row>
      <xdr:rowOff>95250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66675" y="12611100"/>
          <a:ext cx="2428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Lic. Paloma Rachel Aguilar Correa
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Administradora General de Recursos y Servicios</a:t>
          </a:r>
        </a:p>
      </xdr:txBody>
    </xdr:sp>
    <xdr:clientData/>
  </xdr:twoCellAnchor>
  <xdr:twoCellAnchor>
    <xdr:from>
      <xdr:col>1</xdr:col>
      <xdr:colOff>38100</xdr:colOff>
      <xdr:row>74</xdr:row>
      <xdr:rowOff>0</xdr:rowOff>
    </xdr:from>
    <xdr:to>
      <xdr:col>1</xdr:col>
      <xdr:colOff>2362200</xdr:colOff>
      <xdr:row>74</xdr:row>
      <xdr:rowOff>9525</xdr:rowOff>
    </xdr:to>
    <xdr:sp>
      <xdr:nvSpPr>
        <xdr:cNvPr id="6" name="Conector recto 6"/>
        <xdr:cNvSpPr>
          <a:spLocks/>
        </xdr:cNvSpPr>
      </xdr:nvSpPr>
      <xdr:spPr>
        <a:xfrm flipV="1">
          <a:off x="133350" y="12639675"/>
          <a:ext cx="23241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ontserrat"/>
              <a:ea typeface="Montserrat"/>
              <a:cs typeface="Montserrat"/>
            </a:rPr>
            <a:t/>
          </a:r>
        </a:p>
      </xdr:txBody>
    </xdr:sp>
    <xdr:clientData/>
  </xdr:twoCellAnchor>
  <xdr:twoCellAnchor>
    <xdr:from>
      <xdr:col>2</xdr:col>
      <xdr:colOff>952500</xdr:colOff>
      <xdr:row>70</xdr:row>
      <xdr:rowOff>66675</xdr:rowOff>
    </xdr:from>
    <xdr:to>
      <xdr:col>4</xdr:col>
      <xdr:colOff>28575</xdr:colOff>
      <xdr:row>71</xdr:row>
      <xdr:rowOff>76200</xdr:rowOff>
    </xdr:to>
    <xdr:sp>
      <xdr:nvSpPr>
        <xdr:cNvPr id="7" name="CuadroTexto 7"/>
        <xdr:cNvSpPr txBox="1">
          <a:spLocks noChangeArrowheads="1"/>
        </xdr:cNvSpPr>
      </xdr:nvSpPr>
      <xdr:spPr>
        <a:xfrm>
          <a:off x="6000750" y="12058650"/>
          <a:ext cx="2295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Elabora</a:t>
          </a:r>
        </a:p>
      </xdr:txBody>
    </xdr:sp>
    <xdr:clientData/>
  </xdr:twoCellAnchor>
  <xdr:twoCellAnchor>
    <xdr:from>
      <xdr:col>2</xdr:col>
      <xdr:colOff>885825</xdr:colOff>
      <xdr:row>74</xdr:row>
      <xdr:rowOff>19050</xdr:rowOff>
    </xdr:from>
    <xdr:to>
      <xdr:col>4</xdr:col>
      <xdr:colOff>57150</xdr:colOff>
      <xdr:row>77</xdr:row>
      <xdr:rowOff>95250</xdr:rowOff>
    </xdr:to>
    <xdr:sp>
      <xdr:nvSpPr>
        <xdr:cNvPr id="8" name="CuadroTexto 8"/>
        <xdr:cNvSpPr txBox="1">
          <a:spLocks noChangeArrowheads="1"/>
        </xdr:cNvSpPr>
      </xdr:nvSpPr>
      <xdr:spPr>
        <a:xfrm>
          <a:off x="5934075" y="12658725"/>
          <a:ext cx="23907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L.C. María de Lourdes Zepeda Pineda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Administrador de Recursos Financieros "3"</a:t>
          </a:r>
        </a:p>
      </xdr:txBody>
    </xdr:sp>
    <xdr:clientData/>
  </xdr:twoCellAnchor>
  <xdr:twoCellAnchor>
    <xdr:from>
      <xdr:col>2</xdr:col>
      <xdr:colOff>876300</xdr:colOff>
      <xdr:row>74</xdr:row>
      <xdr:rowOff>9525</xdr:rowOff>
    </xdr:from>
    <xdr:to>
      <xdr:col>4</xdr:col>
      <xdr:colOff>28575</xdr:colOff>
      <xdr:row>74</xdr:row>
      <xdr:rowOff>19050</xdr:rowOff>
    </xdr:to>
    <xdr:sp>
      <xdr:nvSpPr>
        <xdr:cNvPr id="9" name="Conector recto 9"/>
        <xdr:cNvSpPr>
          <a:spLocks/>
        </xdr:cNvSpPr>
      </xdr:nvSpPr>
      <xdr:spPr>
        <a:xfrm>
          <a:off x="5924550" y="12649200"/>
          <a:ext cx="23717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ontserrat"/>
              <a:ea typeface="Montserrat"/>
              <a:cs typeface="Montserrat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3667125</xdr:colOff>
      <xdr:row>67</xdr:row>
      <xdr:rowOff>152400</xdr:rowOff>
    </xdr:from>
    <xdr:to>
      <xdr:col>0</xdr:col>
      <xdr:colOff>5305425</xdr:colOff>
      <xdr:row>68</xdr:row>
      <xdr:rowOff>123825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667125" y="15249525"/>
          <a:ext cx="1638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Revisa</a:t>
          </a:r>
        </a:p>
      </xdr:txBody>
    </xdr:sp>
    <xdr:clientData/>
  </xdr:twoCellAnchor>
  <xdr:twoCellAnchor>
    <xdr:from>
      <xdr:col>0</xdr:col>
      <xdr:colOff>3257550</xdr:colOff>
      <xdr:row>70</xdr:row>
      <xdr:rowOff>114300</xdr:rowOff>
    </xdr:from>
    <xdr:to>
      <xdr:col>0</xdr:col>
      <xdr:colOff>5686425</xdr:colOff>
      <xdr:row>73</xdr:row>
      <xdr:rowOff>95250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257550" y="15897225"/>
          <a:ext cx="24288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Dra. Débora Schlam Epelstein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Administradora Central de Recursos Financieros</a:t>
          </a:r>
        </a:p>
      </xdr:txBody>
    </xdr:sp>
    <xdr:clientData/>
  </xdr:twoCellAnchor>
  <xdr:twoCellAnchor>
    <xdr:from>
      <xdr:col>0</xdr:col>
      <xdr:colOff>3333750</xdr:colOff>
      <xdr:row>70</xdr:row>
      <xdr:rowOff>133350</xdr:rowOff>
    </xdr:from>
    <xdr:to>
      <xdr:col>0</xdr:col>
      <xdr:colOff>5467350</xdr:colOff>
      <xdr:row>70</xdr:row>
      <xdr:rowOff>142875</xdr:rowOff>
    </xdr:to>
    <xdr:sp>
      <xdr:nvSpPr>
        <xdr:cNvPr id="3" name="Conector recto 3"/>
        <xdr:cNvSpPr>
          <a:spLocks/>
        </xdr:cNvSpPr>
      </xdr:nvSpPr>
      <xdr:spPr>
        <a:xfrm flipV="1">
          <a:off x="3333750" y="15916275"/>
          <a:ext cx="21336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ontserrat"/>
              <a:ea typeface="Montserrat"/>
              <a:cs typeface="Montserrat"/>
            </a:rPr>
            <a:t/>
          </a:r>
        </a:p>
      </xdr:txBody>
    </xdr:sp>
    <xdr:clientData/>
  </xdr:twoCellAnchor>
  <xdr:twoCellAnchor>
    <xdr:from>
      <xdr:col>0</xdr:col>
      <xdr:colOff>304800</xdr:colOff>
      <xdr:row>67</xdr:row>
      <xdr:rowOff>152400</xdr:rowOff>
    </xdr:from>
    <xdr:to>
      <xdr:col>0</xdr:col>
      <xdr:colOff>1943100</xdr:colOff>
      <xdr:row>68</xdr:row>
      <xdr:rowOff>123825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304800" y="15249525"/>
          <a:ext cx="1638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Autoriza</a:t>
          </a:r>
        </a:p>
      </xdr:txBody>
    </xdr:sp>
    <xdr:clientData/>
  </xdr:twoCellAnchor>
  <xdr:twoCellAnchor>
    <xdr:from>
      <xdr:col>0</xdr:col>
      <xdr:colOff>0</xdr:colOff>
      <xdr:row>70</xdr:row>
      <xdr:rowOff>28575</xdr:rowOff>
    </xdr:from>
    <xdr:to>
      <xdr:col>0</xdr:col>
      <xdr:colOff>2457450</xdr:colOff>
      <xdr:row>73</xdr:row>
      <xdr:rowOff>190500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0" y="15811500"/>
          <a:ext cx="24574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Lic. Paloma Rachel Aguilar Correa
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Administradora General de Recursos y Servicios</a:t>
          </a:r>
        </a:p>
      </xdr:txBody>
    </xdr:sp>
    <xdr:clientData/>
  </xdr:twoCellAnchor>
  <xdr:twoCellAnchor>
    <xdr:from>
      <xdr:col>0</xdr:col>
      <xdr:colOff>95250</xdr:colOff>
      <xdr:row>70</xdr:row>
      <xdr:rowOff>152400</xdr:rowOff>
    </xdr:from>
    <xdr:to>
      <xdr:col>0</xdr:col>
      <xdr:colOff>2419350</xdr:colOff>
      <xdr:row>70</xdr:row>
      <xdr:rowOff>161925</xdr:rowOff>
    </xdr:to>
    <xdr:sp>
      <xdr:nvSpPr>
        <xdr:cNvPr id="6" name="Conector recto 6"/>
        <xdr:cNvSpPr>
          <a:spLocks/>
        </xdr:cNvSpPr>
      </xdr:nvSpPr>
      <xdr:spPr>
        <a:xfrm flipV="1">
          <a:off x="95250" y="15935325"/>
          <a:ext cx="232410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ontserrat"/>
              <a:ea typeface="Montserrat"/>
              <a:cs typeface="Montserrat"/>
            </a:rPr>
            <a:t/>
          </a:r>
        </a:p>
      </xdr:txBody>
    </xdr:sp>
    <xdr:clientData/>
  </xdr:twoCellAnchor>
  <xdr:twoCellAnchor>
    <xdr:from>
      <xdr:col>1</xdr:col>
      <xdr:colOff>609600</xdr:colOff>
      <xdr:row>67</xdr:row>
      <xdr:rowOff>142875</xdr:rowOff>
    </xdr:from>
    <xdr:to>
      <xdr:col>2</xdr:col>
      <xdr:colOff>990600</xdr:colOff>
      <xdr:row>68</xdr:row>
      <xdr:rowOff>114300</xdr:rowOff>
    </xdr:to>
    <xdr:sp>
      <xdr:nvSpPr>
        <xdr:cNvPr id="7" name="CuadroTexto 7"/>
        <xdr:cNvSpPr txBox="1">
          <a:spLocks noChangeArrowheads="1"/>
        </xdr:cNvSpPr>
      </xdr:nvSpPr>
      <xdr:spPr>
        <a:xfrm>
          <a:off x="6734175" y="15240000"/>
          <a:ext cx="1638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Elabora</a:t>
          </a:r>
        </a:p>
      </xdr:txBody>
    </xdr:sp>
    <xdr:clientData/>
  </xdr:twoCellAnchor>
  <xdr:twoCellAnchor>
    <xdr:from>
      <xdr:col>1</xdr:col>
      <xdr:colOff>247650</xdr:colOff>
      <xdr:row>70</xdr:row>
      <xdr:rowOff>114300</xdr:rowOff>
    </xdr:from>
    <xdr:to>
      <xdr:col>3</xdr:col>
      <xdr:colOff>104775</xdr:colOff>
      <xdr:row>73</xdr:row>
      <xdr:rowOff>95250</xdr:rowOff>
    </xdr:to>
    <xdr:sp>
      <xdr:nvSpPr>
        <xdr:cNvPr id="8" name="CuadroTexto 8"/>
        <xdr:cNvSpPr txBox="1">
          <a:spLocks noChangeArrowheads="1"/>
        </xdr:cNvSpPr>
      </xdr:nvSpPr>
      <xdr:spPr>
        <a:xfrm>
          <a:off x="6372225" y="15897225"/>
          <a:ext cx="23812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L.C. María de Lourdes Zepeda Pineda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Administradora de Recursos Financieros "3"</a:t>
          </a:r>
        </a:p>
      </xdr:txBody>
    </xdr:sp>
    <xdr:clientData/>
  </xdr:twoCellAnchor>
  <xdr:twoCellAnchor>
    <xdr:from>
      <xdr:col>1</xdr:col>
      <xdr:colOff>400050</xdr:colOff>
      <xdr:row>70</xdr:row>
      <xdr:rowOff>142875</xdr:rowOff>
    </xdr:from>
    <xdr:to>
      <xdr:col>2</xdr:col>
      <xdr:colOff>1209675</xdr:colOff>
      <xdr:row>70</xdr:row>
      <xdr:rowOff>152400</xdr:rowOff>
    </xdr:to>
    <xdr:sp>
      <xdr:nvSpPr>
        <xdr:cNvPr id="9" name="Conector recto 9"/>
        <xdr:cNvSpPr>
          <a:spLocks/>
        </xdr:cNvSpPr>
      </xdr:nvSpPr>
      <xdr:spPr>
        <a:xfrm flipV="1">
          <a:off x="6524625" y="15925800"/>
          <a:ext cx="2066925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ontserrat"/>
              <a:ea typeface="Montserrat"/>
              <a:cs typeface="Montserrat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29</xdr:row>
      <xdr:rowOff>9525</xdr:rowOff>
    </xdr:from>
    <xdr:to>
      <xdr:col>3</xdr:col>
      <xdr:colOff>723900</xdr:colOff>
      <xdr:row>30</xdr:row>
      <xdr:rowOff>19050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629025" y="5324475"/>
          <a:ext cx="1752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Revisa</a:t>
          </a:r>
        </a:p>
      </xdr:txBody>
    </xdr:sp>
    <xdr:clientData/>
  </xdr:twoCellAnchor>
  <xdr:twoCellAnchor>
    <xdr:from>
      <xdr:col>1</xdr:col>
      <xdr:colOff>3076575</xdr:colOff>
      <xdr:row>33</xdr:row>
      <xdr:rowOff>0</xdr:rowOff>
    </xdr:from>
    <xdr:to>
      <xdr:col>4</xdr:col>
      <xdr:colOff>123825</xdr:colOff>
      <xdr:row>36</xdr:row>
      <xdr:rowOff>19050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257550" y="5943600"/>
          <a:ext cx="24955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Dra. Débora Schlam Epelstein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Administradora Central de Recursos Financieros</a:t>
          </a:r>
        </a:p>
      </xdr:txBody>
    </xdr:sp>
    <xdr:clientData/>
  </xdr:twoCellAnchor>
  <xdr:twoCellAnchor>
    <xdr:from>
      <xdr:col>1</xdr:col>
      <xdr:colOff>3181350</xdr:colOff>
      <xdr:row>33</xdr:row>
      <xdr:rowOff>9525</xdr:rowOff>
    </xdr:from>
    <xdr:to>
      <xdr:col>4</xdr:col>
      <xdr:colOff>19050</xdr:colOff>
      <xdr:row>33</xdr:row>
      <xdr:rowOff>9525</xdr:rowOff>
    </xdr:to>
    <xdr:sp>
      <xdr:nvSpPr>
        <xdr:cNvPr id="3" name="Conector recto 3"/>
        <xdr:cNvSpPr>
          <a:spLocks/>
        </xdr:cNvSpPr>
      </xdr:nvSpPr>
      <xdr:spPr>
        <a:xfrm flipV="1">
          <a:off x="3362325" y="5953125"/>
          <a:ext cx="2286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ontserrat"/>
              <a:ea typeface="Montserrat"/>
              <a:cs typeface="Montserrat"/>
            </a:rPr>
            <a:t/>
          </a:r>
        </a:p>
      </xdr:txBody>
    </xdr:sp>
    <xdr:clientData/>
  </xdr:twoCellAnchor>
  <xdr:twoCellAnchor>
    <xdr:from>
      <xdr:col>1</xdr:col>
      <xdr:colOff>171450</xdr:colOff>
      <xdr:row>29</xdr:row>
      <xdr:rowOff>9525</xdr:rowOff>
    </xdr:from>
    <xdr:to>
      <xdr:col>1</xdr:col>
      <xdr:colOff>1809750</xdr:colOff>
      <xdr:row>30</xdr:row>
      <xdr:rowOff>19050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352425" y="5324475"/>
          <a:ext cx="1638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Autoriza</a:t>
          </a:r>
        </a:p>
      </xdr:txBody>
    </xdr:sp>
    <xdr:clientData/>
  </xdr:twoCellAnchor>
  <xdr:twoCellAnchor>
    <xdr:from>
      <xdr:col>0</xdr:col>
      <xdr:colOff>0</xdr:colOff>
      <xdr:row>32</xdr:row>
      <xdr:rowOff>57150</xdr:rowOff>
    </xdr:from>
    <xdr:to>
      <xdr:col>1</xdr:col>
      <xdr:colOff>2505075</xdr:colOff>
      <xdr:row>36</xdr:row>
      <xdr:rowOff>114300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0" y="5848350"/>
          <a:ext cx="26860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           Lic. Paloma Rachel Aguilar Correa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Administradora General de Recursos y Servicios</a:t>
          </a:r>
        </a:p>
      </xdr:txBody>
    </xdr:sp>
    <xdr:clientData/>
  </xdr:twoCellAnchor>
  <xdr:twoCellAnchor>
    <xdr:from>
      <xdr:col>0</xdr:col>
      <xdr:colOff>28575</xdr:colOff>
      <xdr:row>33</xdr:row>
      <xdr:rowOff>9525</xdr:rowOff>
    </xdr:from>
    <xdr:to>
      <xdr:col>1</xdr:col>
      <xdr:colOff>2457450</xdr:colOff>
      <xdr:row>33</xdr:row>
      <xdr:rowOff>9525</xdr:rowOff>
    </xdr:to>
    <xdr:sp>
      <xdr:nvSpPr>
        <xdr:cNvPr id="6" name="Conector recto 6"/>
        <xdr:cNvSpPr>
          <a:spLocks/>
        </xdr:cNvSpPr>
      </xdr:nvSpPr>
      <xdr:spPr>
        <a:xfrm>
          <a:off x="28575" y="5953125"/>
          <a:ext cx="2609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ontserrat"/>
              <a:ea typeface="Montserrat"/>
              <a:cs typeface="Montserrat"/>
            </a:rPr>
            <a:t/>
          </a:r>
        </a:p>
      </xdr:txBody>
    </xdr:sp>
    <xdr:clientData/>
  </xdr:twoCellAnchor>
  <xdr:twoCellAnchor>
    <xdr:from>
      <xdr:col>5</xdr:col>
      <xdr:colOff>190500</xdr:colOff>
      <xdr:row>29</xdr:row>
      <xdr:rowOff>0</xdr:rowOff>
    </xdr:from>
    <xdr:to>
      <xdr:col>6</xdr:col>
      <xdr:colOff>695325</xdr:colOff>
      <xdr:row>30</xdr:row>
      <xdr:rowOff>9525</xdr:rowOff>
    </xdr:to>
    <xdr:sp>
      <xdr:nvSpPr>
        <xdr:cNvPr id="7" name="CuadroTexto 7"/>
        <xdr:cNvSpPr txBox="1">
          <a:spLocks noChangeArrowheads="1"/>
        </xdr:cNvSpPr>
      </xdr:nvSpPr>
      <xdr:spPr>
        <a:xfrm>
          <a:off x="6762750" y="5314950"/>
          <a:ext cx="1638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Elabora</a:t>
          </a:r>
        </a:p>
      </xdr:txBody>
    </xdr:sp>
    <xdr:clientData/>
  </xdr:twoCellAnchor>
  <xdr:twoCellAnchor>
    <xdr:from>
      <xdr:col>4</xdr:col>
      <xdr:colOff>752475</xdr:colOff>
      <xdr:row>32</xdr:row>
      <xdr:rowOff>114300</xdr:rowOff>
    </xdr:from>
    <xdr:to>
      <xdr:col>7</xdr:col>
      <xdr:colOff>114300</xdr:colOff>
      <xdr:row>36</xdr:row>
      <xdr:rowOff>66675</xdr:rowOff>
    </xdr:to>
    <xdr:sp>
      <xdr:nvSpPr>
        <xdr:cNvPr id="8" name="CuadroTexto 8"/>
        <xdr:cNvSpPr txBox="1">
          <a:spLocks noChangeArrowheads="1"/>
        </xdr:cNvSpPr>
      </xdr:nvSpPr>
      <xdr:spPr>
        <a:xfrm>
          <a:off x="6381750" y="5905500"/>
          <a:ext cx="23812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L.C. María de Lourdes Zepeda Pineda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Administradora de Recursos Financieros "3"</a:t>
          </a:r>
        </a:p>
      </xdr:txBody>
    </xdr:sp>
    <xdr:clientData/>
  </xdr:twoCellAnchor>
  <xdr:twoCellAnchor>
    <xdr:from>
      <xdr:col>4</xdr:col>
      <xdr:colOff>876300</xdr:colOff>
      <xdr:row>33</xdr:row>
      <xdr:rowOff>9525</xdr:rowOff>
    </xdr:from>
    <xdr:to>
      <xdr:col>7</xdr:col>
      <xdr:colOff>19050</xdr:colOff>
      <xdr:row>33</xdr:row>
      <xdr:rowOff>9525</xdr:rowOff>
    </xdr:to>
    <xdr:sp>
      <xdr:nvSpPr>
        <xdr:cNvPr id="9" name="Conector recto 9"/>
        <xdr:cNvSpPr>
          <a:spLocks/>
        </xdr:cNvSpPr>
      </xdr:nvSpPr>
      <xdr:spPr>
        <a:xfrm>
          <a:off x="6505575" y="5953125"/>
          <a:ext cx="2162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ontserrat"/>
              <a:ea typeface="Montserrat"/>
              <a:cs typeface="Montserrat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3076575</xdr:colOff>
      <xdr:row>42</xdr:row>
      <xdr:rowOff>9525</xdr:rowOff>
    </xdr:from>
    <xdr:to>
      <xdr:col>3</xdr:col>
      <xdr:colOff>123825</xdr:colOff>
      <xdr:row>43</xdr:row>
      <xdr:rowOff>19050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257550" y="7296150"/>
          <a:ext cx="1638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Revisa</a:t>
          </a:r>
        </a:p>
      </xdr:txBody>
    </xdr:sp>
    <xdr:clientData/>
  </xdr:twoCellAnchor>
  <xdr:twoCellAnchor>
    <xdr:from>
      <xdr:col>1</xdr:col>
      <xdr:colOff>2705100</xdr:colOff>
      <xdr:row>45</xdr:row>
      <xdr:rowOff>95250</xdr:rowOff>
    </xdr:from>
    <xdr:to>
      <xdr:col>3</xdr:col>
      <xdr:colOff>657225</xdr:colOff>
      <xdr:row>49</xdr:row>
      <xdr:rowOff>66675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2886075" y="7915275"/>
          <a:ext cx="2543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Dra. Débora Schlam Epelstein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Administradora Central de Recursos Financieros</a:t>
          </a:r>
        </a:p>
      </xdr:txBody>
    </xdr:sp>
    <xdr:clientData/>
  </xdr:twoCellAnchor>
  <xdr:twoCellAnchor>
    <xdr:from>
      <xdr:col>1</xdr:col>
      <xdr:colOff>2809875</xdr:colOff>
      <xdr:row>46</xdr:row>
      <xdr:rowOff>9525</xdr:rowOff>
    </xdr:from>
    <xdr:to>
      <xdr:col>3</xdr:col>
      <xdr:colOff>485775</xdr:colOff>
      <xdr:row>46</xdr:row>
      <xdr:rowOff>9525</xdr:rowOff>
    </xdr:to>
    <xdr:sp>
      <xdr:nvSpPr>
        <xdr:cNvPr id="3" name="Conector recto 3"/>
        <xdr:cNvSpPr>
          <a:spLocks/>
        </xdr:cNvSpPr>
      </xdr:nvSpPr>
      <xdr:spPr>
        <a:xfrm>
          <a:off x="2990850" y="7981950"/>
          <a:ext cx="22669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ontserrat"/>
              <a:ea typeface="Montserrat"/>
              <a:cs typeface="Montserrat"/>
            </a:rPr>
            <a:t/>
          </a:r>
        </a:p>
      </xdr:txBody>
    </xdr:sp>
    <xdr:clientData/>
  </xdr:twoCellAnchor>
  <xdr:twoCellAnchor>
    <xdr:from>
      <xdr:col>1</xdr:col>
      <xdr:colOff>171450</xdr:colOff>
      <xdr:row>42</xdr:row>
      <xdr:rowOff>9525</xdr:rowOff>
    </xdr:from>
    <xdr:to>
      <xdr:col>1</xdr:col>
      <xdr:colOff>1809750</xdr:colOff>
      <xdr:row>43</xdr:row>
      <xdr:rowOff>19050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352425" y="7296150"/>
          <a:ext cx="1638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Autoriza</a:t>
          </a:r>
        </a:p>
      </xdr:txBody>
    </xdr:sp>
    <xdr:clientData/>
  </xdr:twoCellAnchor>
  <xdr:twoCellAnchor>
    <xdr:from>
      <xdr:col>0</xdr:col>
      <xdr:colOff>0</xdr:colOff>
      <xdr:row>45</xdr:row>
      <xdr:rowOff>38100</xdr:rowOff>
    </xdr:from>
    <xdr:to>
      <xdr:col>1</xdr:col>
      <xdr:colOff>2295525</xdr:colOff>
      <xdr:row>49</xdr:row>
      <xdr:rowOff>114300</xdr:rowOff>
    </xdr:to>
    <xdr:sp>
      <xdr:nvSpPr>
        <xdr:cNvPr id="5" name="CuadroTexto 5"/>
        <xdr:cNvSpPr txBox="1">
          <a:spLocks noChangeArrowheads="1"/>
        </xdr:cNvSpPr>
      </xdr:nvSpPr>
      <xdr:spPr>
        <a:xfrm>
          <a:off x="0" y="7858125"/>
          <a:ext cx="24765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Lic. Paloma Rachel Aguilar Correa
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Administradora General de Recursos y Servicios</a:t>
          </a:r>
        </a:p>
      </xdr:txBody>
    </xdr:sp>
    <xdr:clientData/>
  </xdr:twoCellAnchor>
  <xdr:twoCellAnchor>
    <xdr:from>
      <xdr:col>0</xdr:col>
      <xdr:colOff>95250</xdr:colOff>
      <xdr:row>46</xdr:row>
      <xdr:rowOff>0</xdr:rowOff>
    </xdr:from>
    <xdr:to>
      <xdr:col>1</xdr:col>
      <xdr:colOff>2266950</xdr:colOff>
      <xdr:row>46</xdr:row>
      <xdr:rowOff>0</xdr:rowOff>
    </xdr:to>
    <xdr:sp>
      <xdr:nvSpPr>
        <xdr:cNvPr id="6" name="Conector recto 6"/>
        <xdr:cNvSpPr>
          <a:spLocks/>
        </xdr:cNvSpPr>
      </xdr:nvSpPr>
      <xdr:spPr>
        <a:xfrm>
          <a:off x="95250" y="7972425"/>
          <a:ext cx="23526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ontserrat"/>
              <a:ea typeface="Montserrat"/>
              <a:cs typeface="Montserrat"/>
            </a:rPr>
            <a:t/>
          </a:r>
        </a:p>
      </xdr:txBody>
    </xdr:sp>
    <xdr:clientData/>
  </xdr:twoCellAnchor>
  <xdr:twoCellAnchor>
    <xdr:from>
      <xdr:col>4</xdr:col>
      <xdr:colOff>200025</xdr:colOff>
      <xdr:row>42</xdr:row>
      <xdr:rowOff>0</xdr:rowOff>
    </xdr:from>
    <xdr:to>
      <xdr:col>5</xdr:col>
      <xdr:colOff>762000</xdr:colOff>
      <xdr:row>43</xdr:row>
      <xdr:rowOff>9525</xdr:rowOff>
    </xdr:to>
    <xdr:sp>
      <xdr:nvSpPr>
        <xdr:cNvPr id="7" name="CuadroTexto 7"/>
        <xdr:cNvSpPr txBox="1">
          <a:spLocks noChangeArrowheads="1"/>
        </xdr:cNvSpPr>
      </xdr:nvSpPr>
      <xdr:spPr>
        <a:xfrm>
          <a:off x="6086475" y="7286625"/>
          <a:ext cx="1638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Elabora</a:t>
          </a:r>
        </a:p>
      </xdr:txBody>
    </xdr:sp>
    <xdr:clientData/>
  </xdr:twoCellAnchor>
  <xdr:twoCellAnchor>
    <xdr:from>
      <xdr:col>3</xdr:col>
      <xdr:colOff>838200</xdr:colOff>
      <xdr:row>45</xdr:row>
      <xdr:rowOff>114300</xdr:rowOff>
    </xdr:from>
    <xdr:to>
      <xdr:col>6</xdr:col>
      <xdr:colOff>28575</xdr:colOff>
      <xdr:row>49</xdr:row>
      <xdr:rowOff>38100</xdr:rowOff>
    </xdr:to>
    <xdr:sp>
      <xdr:nvSpPr>
        <xdr:cNvPr id="8" name="CuadroTexto 8"/>
        <xdr:cNvSpPr txBox="1">
          <a:spLocks noChangeArrowheads="1"/>
        </xdr:cNvSpPr>
      </xdr:nvSpPr>
      <xdr:spPr>
        <a:xfrm>
          <a:off x="5610225" y="7934325"/>
          <a:ext cx="23907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L.C. María de Lourdes Zepeda Pineda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ontserrat"/>
              <a:ea typeface="Montserrat"/>
              <a:cs typeface="Montserrat"/>
            </a:rPr>
            <a:t>Administradora de Recursos Financieros "3"</a:t>
          </a:r>
        </a:p>
      </xdr:txBody>
    </xdr:sp>
    <xdr:clientData/>
  </xdr:twoCellAnchor>
  <xdr:twoCellAnchor>
    <xdr:from>
      <xdr:col>3</xdr:col>
      <xdr:colOff>942975</xdr:colOff>
      <xdr:row>46</xdr:row>
      <xdr:rowOff>9525</xdr:rowOff>
    </xdr:from>
    <xdr:to>
      <xdr:col>5</xdr:col>
      <xdr:colOff>952500</xdr:colOff>
      <xdr:row>46</xdr:row>
      <xdr:rowOff>9525</xdr:rowOff>
    </xdr:to>
    <xdr:sp>
      <xdr:nvSpPr>
        <xdr:cNvPr id="9" name="Conector recto 9"/>
        <xdr:cNvSpPr>
          <a:spLocks/>
        </xdr:cNvSpPr>
      </xdr:nvSpPr>
      <xdr:spPr>
        <a:xfrm>
          <a:off x="5715000" y="7981950"/>
          <a:ext cx="2200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ontserrat"/>
              <a:ea typeface="Montserrat"/>
              <a:cs typeface="Montserra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64"/>
  <sheetViews>
    <sheetView showGridLines="0" zoomScale="110" zoomScaleNormal="110" zoomScalePageLayoutView="0" workbookViewId="0" topLeftCell="A1">
      <selection activeCell="B20" sqref="B20"/>
    </sheetView>
  </sheetViews>
  <sheetFormatPr defaultColWidth="11.00390625" defaultRowHeight="12"/>
  <cols>
    <col min="1" max="1" width="1.25" style="2" customWidth="1"/>
    <col min="2" max="2" width="43.375" style="2" customWidth="1"/>
    <col min="3" max="3" width="16.125" style="2" customWidth="1"/>
    <col min="4" max="4" width="13.625" style="62" customWidth="1"/>
    <col min="5" max="5" width="0.74609375" style="2" customWidth="1"/>
    <col min="6" max="6" width="1.25" style="2" customWidth="1"/>
    <col min="7" max="7" width="53.50390625" style="2" customWidth="1"/>
    <col min="8" max="8" width="14.875" style="62" customWidth="1"/>
    <col min="9" max="9" width="14.625" style="62" customWidth="1"/>
    <col min="10" max="11" width="11.25390625" style="2" bestFit="1" customWidth="1"/>
    <col min="12" max="16384" width="11.00390625" style="2" customWidth="1"/>
  </cols>
  <sheetData>
    <row r="1" spans="1:9" ht="13.5">
      <c r="A1" s="251" t="s">
        <v>0</v>
      </c>
      <c r="B1" s="252"/>
      <c r="C1" s="252"/>
      <c r="D1" s="252"/>
      <c r="E1" s="252"/>
      <c r="F1" s="252"/>
      <c r="G1" s="252"/>
      <c r="H1" s="252"/>
      <c r="I1" s="253"/>
    </row>
    <row r="2" spans="1:9" ht="13.5">
      <c r="A2" s="254" t="s">
        <v>1</v>
      </c>
      <c r="B2" s="255"/>
      <c r="C2" s="255"/>
      <c r="D2" s="255"/>
      <c r="E2" s="255"/>
      <c r="F2" s="255"/>
      <c r="G2" s="255"/>
      <c r="H2" s="255"/>
      <c r="I2" s="256"/>
    </row>
    <row r="3" spans="1:9" ht="13.5">
      <c r="A3" s="257" t="s">
        <v>2</v>
      </c>
      <c r="B3" s="258"/>
      <c r="C3" s="258"/>
      <c r="D3" s="258"/>
      <c r="E3" s="258"/>
      <c r="F3" s="258"/>
      <c r="G3" s="258"/>
      <c r="H3" s="258"/>
      <c r="I3" s="259"/>
    </row>
    <row r="4" spans="1:10" ht="13.5">
      <c r="A4" s="3"/>
      <c r="B4" s="4"/>
      <c r="C4" s="4"/>
      <c r="D4" s="5"/>
      <c r="E4" s="4"/>
      <c r="F4" s="4"/>
      <c r="G4" s="4"/>
      <c r="H4" s="5"/>
      <c r="I4" s="6" t="s">
        <v>3</v>
      </c>
      <c r="J4" s="3"/>
    </row>
    <row r="5" spans="1:10" s="12" customFormat="1" ht="13.5">
      <c r="A5" s="7" t="s">
        <v>4</v>
      </c>
      <c r="B5" s="8"/>
      <c r="C5" s="9">
        <v>44531</v>
      </c>
      <c r="D5" s="10">
        <v>44196</v>
      </c>
      <c r="E5" s="8"/>
      <c r="F5" s="8" t="s">
        <v>5</v>
      </c>
      <c r="G5" s="8"/>
      <c r="H5" s="10">
        <v>44531</v>
      </c>
      <c r="I5" s="11">
        <v>44196</v>
      </c>
      <c r="J5" s="7"/>
    </row>
    <row r="6" spans="1:10" ht="13.5">
      <c r="A6" s="3"/>
      <c r="B6" s="4"/>
      <c r="C6" s="13"/>
      <c r="D6" s="14"/>
      <c r="E6" s="4"/>
      <c r="F6" s="4"/>
      <c r="G6" s="4"/>
      <c r="H6" s="14"/>
      <c r="I6" s="15"/>
      <c r="J6" s="3"/>
    </row>
    <row r="7" spans="1:10" s="12" customFormat="1" ht="13.5">
      <c r="A7" s="7" t="s">
        <v>6</v>
      </c>
      <c r="B7" s="8"/>
      <c r="C7" s="16"/>
      <c r="D7" s="16"/>
      <c r="E7" s="8"/>
      <c r="F7" s="8" t="s">
        <v>7</v>
      </c>
      <c r="G7" s="8"/>
      <c r="H7" s="16"/>
      <c r="I7" s="17"/>
      <c r="J7" s="7"/>
    </row>
    <row r="8" spans="1:10" ht="13.5">
      <c r="A8" s="3"/>
      <c r="B8" s="4" t="s">
        <v>228</v>
      </c>
      <c r="C8" s="18">
        <v>210129041</v>
      </c>
      <c r="D8" s="18">
        <v>117368381</v>
      </c>
      <c r="E8" s="4"/>
      <c r="F8" s="4"/>
      <c r="G8" s="4" t="s">
        <v>229</v>
      </c>
      <c r="H8" s="19">
        <v>210129041</v>
      </c>
      <c r="I8" s="20">
        <v>117368381</v>
      </c>
      <c r="J8" s="3"/>
    </row>
    <row r="9" spans="1:10" ht="13.5">
      <c r="A9" s="3"/>
      <c r="B9" s="4" t="s">
        <v>230</v>
      </c>
      <c r="C9" s="18">
        <v>2682138</v>
      </c>
      <c r="D9" s="18">
        <v>5315381</v>
      </c>
      <c r="E9" s="4"/>
      <c r="F9" s="4"/>
      <c r="G9" s="4" t="s">
        <v>8</v>
      </c>
      <c r="H9" s="21">
        <v>0</v>
      </c>
      <c r="I9" s="22">
        <v>0</v>
      </c>
      <c r="J9" s="3"/>
    </row>
    <row r="10" spans="1:10" ht="13.5">
      <c r="A10" s="3"/>
      <c r="B10" s="4" t="s">
        <v>9</v>
      </c>
      <c r="C10" s="18">
        <v>0</v>
      </c>
      <c r="D10" s="18">
        <v>0</v>
      </c>
      <c r="E10" s="4"/>
      <c r="F10" s="4"/>
      <c r="G10" s="4" t="s">
        <v>10</v>
      </c>
      <c r="H10" s="21">
        <v>0</v>
      </c>
      <c r="I10" s="22">
        <v>0</v>
      </c>
      <c r="J10" s="3"/>
    </row>
    <row r="11" spans="1:10" ht="13.5">
      <c r="A11" s="3"/>
      <c r="B11" s="4" t="s">
        <v>11</v>
      </c>
      <c r="C11" s="18">
        <v>0</v>
      </c>
      <c r="D11" s="18">
        <v>0</v>
      </c>
      <c r="E11" s="4"/>
      <c r="F11" s="4"/>
      <c r="G11" s="4" t="s">
        <v>12</v>
      </c>
      <c r="H11" s="21">
        <v>0</v>
      </c>
      <c r="I11" s="22">
        <v>0</v>
      </c>
      <c r="J11" s="3"/>
    </row>
    <row r="12" spans="1:10" ht="13.5">
      <c r="A12" s="3"/>
      <c r="B12" s="4" t="s">
        <v>231</v>
      </c>
      <c r="C12" s="18">
        <v>22254456</v>
      </c>
      <c r="D12" s="18">
        <v>31322897</v>
      </c>
      <c r="E12" s="4"/>
      <c r="F12" s="4"/>
      <c r="G12" s="4" t="s">
        <v>13</v>
      </c>
      <c r="H12" s="21">
        <v>0</v>
      </c>
      <c r="I12" s="22">
        <v>0</v>
      </c>
      <c r="J12" s="3"/>
    </row>
    <row r="13" spans="1:10" ht="27">
      <c r="A13" s="3"/>
      <c r="B13" s="241" t="s">
        <v>14</v>
      </c>
      <c r="C13" s="18">
        <v>0</v>
      </c>
      <c r="D13" s="18">
        <v>0</v>
      </c>
      <c r="E13" s="4"/>
      <c r="F13" s="4"/>
      <c r="G13" s="241" t="s">
        <v>15</v>
      </c>
      <c r="H13" s="21">
        <v>0</v>
      </c>
      <c r="I13" s="22">
        <v>0</v>
      </c>
      <c r="J13" s="3"/>
    </row>
    <row r="14" spans="1:10" s="26" customFormat="1" ht="13.5">
      <c r="A14" s="23"/>
      <c r="B14" s="24" t="s">
        <v>232</v>
      </c>
      <c r="C14" s="25">
        <v>0</v>
      </c>
      <c r="D14" s="25">
        <v>270935794</v>
      </c>
      <c r="E14" s="24"/>
      <c r="F14" s="24"/>
      <c r="G14" s="24" t="s">
        <v>16</v>
      </c>
      <c r="H14" s="19">
        <v>0</v>
      </c>
      <c r="I14" s="20">
        <v>0</v>
      </c>
      <c r="J14" s="23"/>
    </row>
    <row r="15" spans="1:10" ht="13.5">
      <c r="A15" s="3"/>
      <c r="B15" s="4"/>
      <c r="C15" s="27"/>
      <c r="D15" s="27"/>
      <c r="E15" s="4"/>
      <c r="F15" s="4"/>
      <c r="G15" s="4" t="s">
        <v>17</v>
      </c>
      <c r="H15" s="28">
        <v>0</v>
      </c>
      <c r="I15" s="29">
        <v>0</v>
      </c>
      <c r="J15" s="3"/>
    </row>
    <row r="16" spans="1:10" ht="13.5">
      <c r="A16" s="3"/>
      <c r="B16" s="30" t="s">
        <v>18</v>
      </c>
      <c r="C16" s="27">
        <f>SUM(C8:C15)</f>
        <v>235065635</v>
      </c>
      <c r="D16" s="31">
        <f>SUM(D8:D14)</f>
        <v>424942453</v>
      </c>
      <c r="E16" s="4"/>
      <c r="F16" s="4"/>
      <c r="G16" s="4"/>
      <c r="H16" s="21"/>
      <c r="I16" s="22"/>
      <c r="J16" s="3"/>
    </row>
    <row r="17" spans="1:10" ht="13.5">
      <c r="A17" s="3"/>
      <c r="B17" s="4"/>
      <c r="C17" s="27"/>
      <c r="D17" s="32"/>
      <c r="E17" s="4"/>
      <c r="F17" s="4"/>
      <c r="G17" s="30" t="s">
        <v>19</v>
      </c>
      <c r="H17" s="21">
        <v>210129041</v>
      </c>
      <c r="I17" s="22">
        <v>117368381</v>
      </c>
      <c r="J17" s="3"/>
    </row>
    <row r="18" spans="1:10" s="12" customFormat="1" ht="13.5">
      <c r="A18" s="7" t="s">
        <v>20</v>
      </c>
      <c r="B18" s="8"/>
      <c r="C18" s="33"/>
      <c r="D18" s="34"/>
      <c r="E18" s="8"/>
      <c r="F18" s="8"/>
      <c r="G18" s="8"/>
      <c r="H18" s="35"/>
      <c r="I18" s="36"/>
      <c r="J18" s="7"/>
    </row>
    <row r="19" spans="1:10" ht="13.5">
      <c r="A19" s="3"/>
      <c r="B19" s="4" t="s">
        <v>21</v>
      </c>
      <c r="C19" s="27">
        <v>0</v>
      </c>
      <c r="D19" s="32">
        <v>0</v>
      </c>
      <c r="E19" s="4"/>
      <c r="F19" s="8" t="s">
        <v>22</v>
      </c>
      <c r="G19" s="4"/>
      <c r="H19" s="21"/>
      <c r="I19" s="37"/>
      <c r="J19" s="3"/>
    </row>
    <row r="20" spans="1:10" ht="13.5">
      <c r="A20" s="3"/>
      <c r="B20" s="242" t="s">
        <v>23</v>
      </c>
      <c r="C20" s="27">
        <v>0</v>
      </c>
      <c r="D20" s="32">
        <v>0</v>
      </c>
      <c r="E20" s="4"/>
      <c r="F20" s="4"/>
      <c r="G20" s="4" t="s">
        <v>24</v>
      </c>
      <c r="H20" s="21">
        <v>0</v>
      </c>
      <c r="I20" s="37">
        <v>0</v>
      </c>
      <c r="J20" s="3"/>
    </row>
    <row r="21" spans="1:10" ht="27">
      <c r="A21" s="3"/>
      <c r="B21" s="241" t="s">
        <v>25</v>
      </c>
      <c r="C21" s="18">
        <v>11033999145</v>
      </c>
      <c r="D21" s="18">
        <v>9935062821</v>
      </c>
      <c r="E21" s="4"/>
      <c r="F21" s="4"/>
      <c r="G21" s="241" t="s">
        <v>26</v>
      </c>
      <c r="H21" s="21">
        <v>0</v>
      </c>
      <c r="I21" s="37">
        <v>0</v>
      </c>
      <c r="J21" s="3"/>
    </row>
    <row r="22" spans="1:10" ht="13.5">
      <c r="A22" s="3"/>
      <c r="B22" s="4" t="s">
        <v>27</v>
      </c>
      <c r="C22" s="18">
        <v>4182389887</v>
      </c>
      <c r="D22" s="18">
        <v>4196218730</v>
      </c>
      <c r="E22" s="4"/>
      <c r="F22" s="4"/>
      <c r="G22" s="4" t="s">
        <v>28</v>
      </c>
      <c r="H22" s="21">
        <v>0</v>
      </c>
      <c r="I22" s="37">
        <v>0</v>
      </c>
      <c r="J22" s="3"/>
    </row>
    <row r="23" spans="1:10" ht="13.5">
      <c r="A23" s="3"/>
      <c r="B23" s="4" t="s">
        <v>29</v>
      </c>
      <c r="C23" s="18">
        <v>2221950377</v>
      </c>
      <c r="D23" s="18">
        <v>2221240877</v>
      </c>
      <c r="E23" s="4"/>
      <c r="F23" s="4"/>
      <c r="G23" s="4" t="s">
        <v>30</v>
      </c>
      <c r="H23" s="21">
        <v>0</v>
      </c>
      <c r="I23" s="37">
        <v>0</v>
      </c>
      <c r="J23" s="3"/>
    </row>
    <row r="24" spans="1:10" ht="27">
      <c r="A24" s="3"/>
      <c r="B24" s="241" t="s">
        <v>31</v>
      </c>
      <c r="C24" s="27">
        <v>0</v>
      </c>
      <c r="D24" s="38">
        <v>0</v>
      </c>
      <c r="E24" s="4"/>
      <c r="F24" s="4"/>
      <c r="G24" s="241" t="s">
        <v>32</v>
      </c>
      <c r="H24" s="21">
        <v>0</v>
      </c>
      <c r="I24" s="37">
        <v>0</v>
      </c>
      <c r="J24" s="3"/>
    </row>
    <row r="25" spans="1:10" ht="13.5">
      <c r="A25" s="3"/>
      <c r="B25" s="4" t="s">
        <v>33</v>
      </c>
      <c r="C25" s="27">
        <v>0</v>
      </c>
      <c r="D25" s="32">
        <v>0</v>
      </c>
      <c r="E25" s="4"/>
      <c r="F25" s="4"/>
      <c r="G25" s="4" t="s">
        <v>34</v>
      </c>
      <c r="H25" s="28">
        <v>0</v>
      </c>
      <c r="I25" s="29">
        <v>0</v>
      </c>
      <c r="J25" s="3"/>
    </row>
    <row r="26" spans="1:10" ht="27">
      <c r="A26" s="3"/>
      <c r="B26" s="241" t="s">
        <v>35</v>
      </c>
      <c r="C26" s="27">
        <v>0</v>
      </c>
      <c r="D26" s="32">
        <v>0</v>
      </c>
      <c r="E26" s="4"/>
      <c r="F26" s="4"/>
      <c r="G26" s="4"/>
      <c r="H26" s="21"/>
      <c r="I26" s="37"/>
      <c r="J26" s="3"/>
    </row>
    <row r="27" spans="1:10" ht="13.5">
      <c r="A27" s="3"/>
      <c r="B27" s="4" t="s">
        <v>36</v>
      </c>
      <c r="C27" s="39">
        <v>0</v>
      </c>
      <c r="D27" s="40">
        <v>0</v>
      </c>
      <c r="E27" s="4"/>
      <c r="F27" s="4"/>
      <c r="G27" s="30" t="s">
        <v>37</v>
      </c>
      <c r="H27" s="28">
        <v>0</v>
      </c>
      <c r="I27" s="29">
        <v>0</v>
      </c>
      <c r="J27" s="3"/>
    </row>
    <row r="28" spans="1:10" ht="13.5">
      <c r="A28" s="3"/>
      <c r="B28" s="4"/>
      <c r="C28" s="27"/>
      <c r="D28" s="27"/>
      <c r="E28" s="4"/>
      <c r="F28" s="4"/>
      <c r="G28" s="4"/>
      <c r="H28" s="21"/>
      <c r="I28" s="41"/>
      <c r="J28" s="3"/>
    </row>
    <row r="29" spans="1:11" ht="13.5">
      <c r="A29" s="3"/>
      <c r="B29" s="30" t="s">
        <v>38</v>
      </c>
      <c r="C29" s="27">
        <f>SUM(C19:C28)</f>
        <v>17438339409</v>
      </c>
      <c r="D29" s="27">
        <f>SUM(D19:D28)</f>
        <v>16352522428</v>
      </c>
      <c r="E29" s="4"/>
      <c r="F29" s="42" t="s">
        <v>39</v>
      </c>
      <c r="G29" s="4"/>
      <c r="H29" s="21">
        <v>210129041</v>
      </c>
      <c r="I29" s="43">
        <v>117368381</v>
      </c>
      <c r="J29" s="3"/>
      <c r="K29" s="4"/>
    </row>
    <row r="30" spans="1:11" ht="13.5">
      <c r="A30" s="3"/>
      <c r="B30" s="4"/>
      <c r="C30" s="27"/>
      <c r="D30" s="27"/>
      <c r="E30" s="4"/>
      <c r="F30" s="4"/>
      <c r="G30" s="4"/>
      <c r="H30" s="21"/>
      <c r="I30" s="22"/>
      <c r="J30" s="3"/>
      <c r="K30" s="4"/>
    </row>
    <row r="31" spans="1:11" s="12" customFormat="1" ht="13.5">
      <c r="A31" s="7"/>
      <c r="B31" s="8"/>
      <c r="C31" s="8"/>
      <c r="D31" s="8"/>
      <c r="E31" s="8"/>
      <c r="F31" s="8" t="s">
        <v>40</v>
      </c>
      <c r="G31" s="8"/>
      <c r="H31" s="35"/>
      <c r="I31" s="44"/>
      <c r="J31" s="3"/>
      <c r="K31" s="4"/>
    </row>
    <row r="32" spans="1:11" ht="13.5">
      <c r="A32" s="3"/>
      <c r="B32" s="4"/>
      <c r="C32" s="45"/>
      <c r="D32" s="27"/>
      <c r="E32" s="4"/>
      <c r="F32" s="4"/>
      <c r="G32" s="5"/>
      <c r="H32" s="21"/>
      <c r="I32" s="22"/>
      <c r="J32" s="3"/>
      <c r="K32" s="4"/>
    </row>
    <row r="33" spans="1:11" ht="13.5">
      <c r="A33" s="3"/>
      <c r="B33" s="4"/>
      <c r="C33" s="45"/>
      <c r="D33" s="31"/>
      <c r="E33" s="4"/>
      <c r="F33" s="8" t="s">
        <v>41</v>
      </c>
      <c r="G33" s="5"/>
      <c r="H33" s="25">
        <f>+H34+H36</f>
        <v>17126196881</v>
      </c>
      <c r="I33" s="46">
        <f>+I34+I36</f>
        <v>16329584075</v>
      </c>
      <c r="J33" s="3"/>
      <c r="K33" s="4"/>
    </row>
    <row r="34" spans="1:11" ht="13.5">
      <c r="A34" s="3"/>
      <c r="B34" s="4"/>
      <c r="C34" s="47"/>
      <c r="D34" s="48"/>
      <c r="E34" s="4"/>
      <c r="F34" s="4"/>
      <c r="G34" s="5" t="s">
        <v>42</v>
      </c>
      <c r="H34" s="19">
        <f>+'Edo de Variaciones patri nules'!B22</f>
        <v>16329584075</v>
      </c>
      <c r="I34" s="20">
        <f>+'Edo de Variaciones patri nules'!B7+'Edo de Variaciones patri nules'!B6</f>
        <v>17531447347</v>
      </c>
      <c r="J34" s="3"/>
      <c r="K34" s="4"/>
    </row>
    <row r="35" spans="1:11" ht="13.5">
      <c r="A35" s="3"/>
      <c r="B35" s="4"/>
      <c r="C35" s="4"/>
      <c r="D35" s="5"/>
      <c r="E35" s="4"/>
      <c r="F35" s="4"/>
      <c r="G35" s="5" t="s">
        <v>43</v>
      </c>
      <c r="H35" s="19"/>
      <c r="I35" s="20"/>
      <c r="J35" s="3"/>
      <c r="K35" s="4"/>
    </row>
    <row r="36" spans="1:11" ht="13.5">
      <c r="A36" s="3"/>
      <c r="B36" s="4"/>
      <c r="C36" s="4"/>
      <c r="D36" s="5"/>
      <c r="E36" s="4"/>
      <c r="F36" s="4"/>
      <c r="G36" s="5" t="s">
        <v>44</v>
      </c>
      <c r="H36" s="49">
        <v>796612806</v>
      </c>
      <c r="I36" s="20">
        <v>-1201863272</v>
      </c>
      <c r="J36" s="3"/>
      <c r="K36" s="4"/>
    </row>
    <row r="37" spans="1:11" ht="13.5">
      <c r="A37" s="3"/>
      <c r="B37" s="4"/>
      <c r="C37" s="4"/>
      <c r="D37" s="5"/>
      <c r="E37" s="4"/>
      <c r="F37" s="4"/>
      <c r="G37" s="5"/>
      <c r="H37" s="21"/>
      <c r="I37" s="50"/>
      <c r="J37" s="3"/>
      <c r="K37" s="4"/>
    </row>
    <row r="38" spans="1:11" ht="13.5">
      <c r="A38" s="3"/>
      <c r="B38" s="4"/>
      <c r="C38" s="4"/>
      <c r="D38" s="5"/>
      <c r="E38" s="4"/>
      <c r="F38" s="8" t="s">
        <v>45</v>
      </c>
      <c r="G38" s="5"/>
      <c r="H38" s="39">
        <f>SUM(H39:H43)</f>
        <v>337079122.4</v>
      </c>
      <c r="I38" s="29">
        <f>SUM(I39:I43)</f>
        <v>330512425</v>
      </c>
      <c r="J38" s="3"/>
      <c r="K38" s="4"/>
    </row>
    <row r="39" spans="1:11" ht="13.5">
      <c r="A39" s="3"/>
      <c r="B39" s="4"/>
      <c r="C39" s="4"/>
      <c r="D39" s="5"/>
      <c r="E39" s="4"/>
      <c r="F39" s="4"/>
      <c r="G39" s="5" t="s">
        <v>46</v>
      </c>
      <c r="H39" s="21">
        <f>+'Edo de Variaciones patri nules'!D30</f>
        <v>6420948</v>
      </c>
      <c r="I39" s="50">
        <f>+'Edo de Variaciones patri nules'!D12</f>
        <v>5539335</v>
      </c>
      <c r="J39" s="3"/>
      <c r="K39" s="4"/>
    </row>
    <row r="40" spans="1:11" ht="13.5">
      <c r="A40" s="3"/>
      <c r="B40" s="4"/>
      <c r="C40" s="4"/>
      <c r="D40" s="5"/>
      <c r="E40" s="4"/>
      <c r="F40" s="4"/>
      <c r="G40" s="5" t="s">
        <v>47</v>
      </c>
      <c r="H40" s="21">
        <f>+'Edo de Variaciones patri nules'!C40</f>
        <v>330512425.4</v>
      </c>
      <c r="I40" s="50">
        <f>+'Edo de Variaciones patri nules'!C22</f>
        <v>324059398</v>
      </c>
      <c r="J40" s="3"/>
      <c r="K40" s="4"/>
    </row>
    <row r="41" spans="1:11" ht="13.5">
      <c r="A41" s="3"/>
      <c r="B41" s="4"/>
      <c r="C41" s="4"/>
      <c r="D41" s="5"/>
      <c r="E41" s="4"/>
      <c r="F41" s="4"/>
      <c r="G41" s="5" t="s">
        <v>48</v>
      </c>
      <c r="H41" s="21"/>
      <c r="I41" s="50"/>
      <c r="J41" s="3"/>
      <c r="K41" s="4"/>
    </row>
    <row r="42" spans="1:11" ht="13.5">
      <c r="A42" s="3"/>
      <c r="B42" s="4"/>
      <c r="C42" s="4"/>
      <c r="D42" s="5"/>
      <c r="E42" s="4"/>
      <c r="F42" s="4"/>
      <c r="G42" s="5" t="s">
        <v>49</v>
      </c>
      <c r="H42" s="21"/>
      <c r="I42" s="50"/>
      <c r="J42" s="3"/>
      <c r="K42" s="4"/>
    </row>
    <row r="43" spans="1:11" ht="13.5">
      <c r="A43" s="3"/>
      <c r="B43" s="4"/>
      <c r="C43" s="4"/>
      <c r="D43" s="5"/>
      <c r="E43" s="4"/>
      <c r="F43" s="4"/>
      <c r="G43" s="5" t="s">
        <v>50</v>
      </c>
      <c r="H43" s="21">
        <f>+'Edo de Variaciones patri nules'!D34</f>
        <v>145749</v>
      </c>
      <c r="I43" s="50">
        <v>913692</v>
      </c>
      <c r="J43" s="3"/>
      <c r="K43" s="4"/>
    </row>
    <row r="44" spans="1:11" ht="13.5">
      <c r="A44" s="3"/>
      <c r="B44" s="4"/>
      <c r="C44" s="4"/>
      <c r="D44" s="5"/>
      <c r="E44" s="4"/>
      <c r="F44" s="4"/>
      <c r="G44" s="5"/>
      <c r="H44" s="21"/>
      <c r="I44" s="50"/>
      <c r="J44" s="3"/>
      <c r="K44" s="4"/>
    </row>
    <row r="45" spans="1:11" ht="29.25" customHeight="1">
      <c r="A45" s="3"/>
      <c r="B45" s="4"/>
      <c r="C45" s="4"/>
      <c r="D45" s="5"/>
      <c r="E45" s="4"/>
      <c r="F45" s="260" t="s">
        <v>51</v>
      </c>
      <c r="G45" s="260"/>
      <c r="H45" s="21">
        <v>0</v>
      </c>
      <c r="I45" s="50">
        <v>0</v>
      </c>
      <c r="J45" s="3"/>
      <c r="K45" s="4"/>
    </row>
    <row r="46" spans="1:11" ht="13.5">
      <c r="A46" s="3"/>
      <c r="B46" s="4"/>
      <c r="C46" s="4"/>
      <c r="D46" s="5"/>
      <c r="E46" s="4"/>
      <c r="F46" s="4"/>
      <c r="G46" s="4" t="s">
        <v>52</v>
      </c>
      <c r="H46" s="21"/>
      <c r="I46" s="50"/>
      <c r="J46" s="3"/>
      <c r="K46" s="4"/>
    </row>
    <row r="47" spans="1:11" ht="13.5">
      <c r="A47" s="3"/>
      <c r="B47" s="4"/>
      <c r="C47" s="4"/>
      <c r="D47" s="5"/>
      <c r="E47" s="4"/>
      <c r="F47" s="4"/>
      <c r="G47" s="4" t="s">
        <v>53</v>
      </c>
      <c r="H47" s="28"/>
      <c r="I47" s="29"/>
      <c r="J47" s="3"/>
      <c r="K47" s="4"/>
    </row>
    <row r="48" spans="1:11" ht="13.5">
      <c r="A48" s="3"/>
      <c r="B48" s="4"/>
      <c r="C48" s="4"/>
      <c r="D48" s="5"/>
      <c r="E48" s="4"/>
      <c r="F48" s="4"/>
      <c r="G48" s="4"/>
      <c r="H48" s="21"/>
      <c r="I48" s="50"/>
      <c r="J48" s="3"/>
      <c r="K48" s="4"/>
    </row>
    <row r="49" spans="1:11" ht="13.5">
      <c r="A49" s="3"/>
      <c r="B49" s="4"/>
      <c r="C49" s="4"/>
      <c r="D49" s="5"/>
      <c r="E49" s="4"/>
      <c r="F49" s="42" t="s">
        <v>54</v>
      </c>
      <c r="G49" s="4"/>
      <c r="H49" s="39">
        <f>+H33+H38</f>
        <v>17463276003.4</v>
      </c>
      <c r="I49" s="29">
        <f>+I33+I38</f>
        <v>16660096500</v>
      </c>
      <c r="J49" s="3"/>
      <c r="K49" s="4"/>
    </row>
    <row r="50" spans="1:11" ht="13.5">
      <c r="A50" s="3"/>
      <c r="B50" s="4"/>
      <c r="C50" s="4"/>
      <c r="D50" s="5"/>
      <c r="E50" s="4"/>
      <c r="F50" s="4"/>
      <c r="G50" s="4"/>
      <c r="H50" s="51"/>
      <c r="I50" s="50"/>
      <c r="J50" s="3"/>
      <c r="K50" s="4"/>
    </row>
    <row r="51" spans="1:11" ht="14.25" thickBot="1">
      <c r="A51" s="52" t="s">
        <v>55</v>
      </c>
      <c r="B51" s="8"/>
      <c r="C51" s="53">
        <v>17673405044</v>
      </c>
      <c r="D51" s="53">
        <v>16777464881</v>
      </c>
      <c r="E51" s="4"/>
      <c r="F51" s="42" t="s">
        <v>56</v>
      </c>
      <c r="G51" s="4"/>
      <c r="H51" s="54">
        <f>+H29+H49</f>
        <v>17673405044.4</v>
      </c>
      <c r="I51" s="55">
        <f>+I29+I49</f>
        <v>16777464881</v>
      </c>
      <c r="J51" s="3"/>
      <c r="K51" s="4"/>
    </row>
    <row r="52" spans="1:11" ht="14.25" thickTop="1">
      <c r="A52" s="56"/>
      <c r="B52" s="57"/>
      <c r="C52" s="58"/>
      <c r="D52" s="58"/>
      <c r="E52" s="57"/>
      <c r="F52" s="57"/>
      <c r="G52" s="57"/>
      <c r="H52" s="59"/>
      <c r="I52" s="60"/>
      <c r="J52" s="3"/>
      <c r="K52" s="4"/>
    </row>
    <row r="53" spans="1:11" ht="13.5">
      <c r="A53" s="61" t="s">
        <v>57</v>
      </c>
      <c r="H53" s="63"/>
      <c r="I53" s="14"/>
      <c r="J53" s="4"/>
      <c r="K53" s="4"/>
    </row>
    <row r="54" spans="2:11" ht="18" customHeight="1">
      <c r="B54" s="2" t="s">
        <v>58</v>
      </c>
      <c r="H54" s="63"/>
      <c r="I54" s="63"/>
      <c r="K54" s="4"/>
    </row>
    <row r="55" spans="2:11" ht="13.5">
      <c r="B55" s="2" t="s">
        <v>227</v>
      </c>
      <c r="H55" s="63"/>
      <c r="I55" s="63"/>
      <c r="K55" s="4"/>
    </row>
    <row r="56" spans="2:11" ht="13.5">
      <c r="B56" s="2" t="s">
        <v>59</v>
      </c>
      <c r="H56" s="63"/>
      <c r="I56" s="63"/>
      <c r="K56" s="4"/>
    </row>
    <row r="57" spans="8:11" ht="13.5">
      <c r="H57" s="63"/>
      <c r="I57" s="63"/>
      <c r="K57" s="4"/>
    </row>
    <row r="58" spans="8:9" ht="13.5">
      <c r="H58" s="63"/>
      <c r="I58" s="63"/>
    </row>
    <row r="59" spans="8:9" ht="13.5">
      <c r="H59" s="63"/>
      <c r="I59" s="63"/>
    </row>
    <row r="60" spans="8:9" ht="13.5">
      <c r="H60" s="63"/>
      <c r="I60" s="63"/>
    </row>
    <row r="61" spans="8:9" ht="13.5">
      <c r="H61" s="63"/>
      <c r="I61" s="63"/>
    </row>
    <row r="62" spans="8:9" ht="13.5">
      <c r="H62" s="63"/>
      <c r="I62" s="63"/>
    </row>
    <row r="63" spans="8:9" ht="13.5">
      <c r="H63" s="63"/>
      <c r="I63" s="63"/>
    </row>
    <row r="64" spans="8:9" ht="13.5">
      <c r="H64" s="63"/>
      <c r="I64" s="63"/>
    </row>
  </sheetData>
  <sheetProtection/>
  <mergeCells count="4">
    <mergeCell ref="A1:I1"/>
    <mergeCell ref="A2:I2"/>
    <mergeCell ref="A3:I3"/>
    <mergeCell ref="F45:G45"/>
  </mergeCells>
  <printOptions horizontalCentered="1"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landscape" scale="53" r:id="rId2"/>
  <headerFooter>
    <oddHeader>&amp;R&amp;14 4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75"/>
  <sheetViews>
    <sheetView showGridLines="0" zoomScalePageLayoutView="0" workbookViewId="0" topLeftCell="A1">
      <selection activeCell="D17" sqref="D17"/>
    </sheetView>
  </sheetViews>
  <sheetFormatPr defaultColWidth="11.00390625" defaultRowHeight="12"/>
  <cols>
    <col min="1" max="1" width="1.37890625" style="64" customWidth="1"/>
    <col min="2" max="2" width="67.25390625" style="64" customWidth="1"/>
    <col min="3" max="3" width="15.75390625" style="75" customWidth="1"/>
    <col min="4" max="4" width="15.75390625" style="87" customWidth="1"/>
    <col min="5" max="5" width="11.00390625" style="64" customWidth="1"/>
    <col min="6" max="6" width="14.75390625" style="64" bestFit="1" customWidth="1"/>
    <col min="7" max="16384" width="11.00390625" style="64" customWidth="1"/>
  </cols>
  <sheetData>
    <row r="1" spans="1:4" ht="18">
      <c r="A1" s="251" t="s">
        <v>0</v>
      </c>
      <c r="B1" s="252"/>
      <c r="C1" s="252"/>
      <c r="D1" s="253"/>
    </row>
    <row r="2" spans="1:4" ht="18">
      <c r="A2" s="254" t="s">
        <v>60</v>
      </c>
      <c r="B2" s="255"/>
      <c r="C2" s="255"/>
      <c r="D2" s="256"/>
    </row>
    <row r="3" spans="1:4" ht="18">
      <c r="A3" s="257" t="s">
        <v>235</v>
      </c>
      <c r="B3" s="258"/>
      <c r="C3" s="258"/>
      <c r="D3" s="259"/>
    </row>
    <row r="4" spans="1:4" ht="6" customHeight="1">
      <c r="A4" s="65"/>
      <c r="B4" s="66"/>
      <c r="C4" s="67"/>
      <c r="D4" s="68"/>
    </row>
    <row r="5" spans="1:4" ht="18">
      <c r="A5" s="7"/>
      <c r="B5" s="8"/>
      <c r="C5" s="9">
        <v>44531</v>
      </c>
      <c r="D5" s="11">
        <v>44196</v>
      </c>
    </row>
    <row r="6" spans="1:4" ht="7.5" customHeight="1">
      <c r="A6" s="3"/>
      <c r="B6" s="4"/>
      <c r="C6" s="45"/>
      <c r="D6" s="43"/>
    </row>
    <row r="7" spans="1:4" ht="18">
      <c r="A7" s="7" t="s">
        <v>61</v>
      </c>
      <c r="B7" s="8"/>
      <c r="C7" s="69"/>
      <c r="D7" s="70"/>
    </row>
    <row r="8" spans="1:4" ht="18">
      <c r="A8" s="7" t="s">
        <v>62</v>
      </c>
      <c r="B8" s="4"/>
      <c r="C8" s="45">
        <v>0</v>
      </c>
      <c r="D8" s="50">
        <v>0</v>
      </c>
    </row>
    <row r="9" spans="1:4" ht="18">
      <c r="A9" s="3"/>
      <c r="B9" s="4" t="s">
        <v>63</v>
      </c>
      <c r="C9" s="45"/>
      <c r="D9" s="50"/>
    </row>
    <row r="10" spans="1:4" ht="18">
      <c r="A10" s="3"/>
      <c r="B10" s="4" t="s">
        <v>64</v>
      </c>
      <c r="C10" s="45"/>
      <c r="D10" s="50"/>
    </row>
    <row r="11" spans="1:4" ht="18">
      <c r="A11" s="3"/>
      <c r="B11" s="4" t="s">
        <v>65</v>
      </c>
      <c r="C11" s="45"/>
      <c r="D11" s="50"/>
    </row>
    <row r="12" spans="1:4" ht="18">
      <c r="A12" s="3"/>
      <c r="B12" s="4" t="s">
        <v>66</v>
      </c>
      <c r="C12" s="45"/>
      <c r="D12" s="50"/>
    </row>
    <row r="13" spans="1:4" ht="18">
      <c r="A13" s="3"/>
      <c r="B13" s="4" t="s">
        <v>67</v>
      </c>
      <c r="C13" s="45"/>
      <c r="D13" s="50"/>
    </row>
    <row r="14" spans="1:4" ht="18">
      <c r="A14" s="3"/>
      <c r="B14" s="4" t="s">
        <v>68</v>
      </c>
      <c r="C14" s="45"/>
      <c r="D14" s="50"/>
    </row>
    <row r="15" spans="1:4" ht="18">
      <c r="A15" s="3"/>
      <c r="B15" s="4" t="s">
        <v>69</v>
      </c>
      <c r="C15" s="45"/>
      <c r="D15" s="50"/>
    </row>
    <row r="16" spans="1:4" ht="27">
      <c r="A16" s="3"/>
      <c r="B16" s="71" t="s">
        <v>70</v>
      </c>
      <c r="C16" s="72"/>
      <c r="D16" s="73"/>
    </row>
    <row r="17" spans="1:4" ht="6.75" customHeight="1">
      <c r="A17" s="3"/>
      <c r="B17" s="4"/>
      <c r="C17" s="45"/>
      <c r="D17" s="50"/>
    </row>
    <row r="18" spans="1:6" ht="18">
      <c r="A18" s="7" t="s">
        <v>71</v>
      </c>
      <c r="B18" s="8"/>
      <c r="C18" s="74"/>
      <c r="D18" s="70">
        <v>14090666738</v>
      </c>
      <c r="F18" s="75"/>
    </row>
    <row r="19" spans="1:6" ht="18">
      <c r="A19" s="3"/>
      <c r="B19" s="4" t="s">
        <v>72</v>
      </c>
      <c r="C19" s="21"/>
      <c r="D19" s="50"/>
      <c r="F19" s="76"/>
    </row>
    <row r="20" spans="1:4" ht="18">
      <c r="A20" s="3"/>
      <c r="B20" s="4" t="s">
        <v>73</v>
      </c>
      <c r="C20" s="19">
        <v>14734499112</v>
      </c>
      <c r="D20" s="50">
        <v>14090666738</v>
      </c>
    </row>
    <row r="21" spans="1:4" ht="6.75" customHeight="1">
      <c r="A21" s="3"/>
      <c r="B21" s="4"/>
      <c r="C21" s="21"/>
      <c r="D21" s="50"/>
    </row>
    <row r="22" spans="1:6" ht="18">
      <c r="A22" s="7" t="s">
        <v>74</v>
      </c>
      <c r="B22" s="4"/>
      <c r="C22" s="21">
        <v>16497864</v>
      </c>
      <c r="D22" s="50">
        <v>25420961</v>
      </c>
      <c r="F22" s="75"/>
    </row>
    <row r="23" spans="1:4" ht="18">
      <c r="A23" s="3"/>
      <c r="B23" s="4" t="s">
        <v>75</v>
      </c>
      <c r="C23" s="21"/>
      <c r="D23" s="50"/>
    </row>
    <row r="24" spans="1:4" ht="18">
      <c r="A24" s="3"/>
      <c r="B24" s="4" t="s">
        <v>76</v>
      </c>
      <c r="C24" s="21"/>
      <c r="D24" s="50"/>
    </row>
    <row r="25" spans="1:4" ht="18">
      <c r="A25" s="3"/>
      <c r="B25" s="4" t="s">
        <v>77</v>
      </c>
      <c r="C25" s="21"/>
      <c r="D25" s="50"/>
    </row>
    <row r="26" spans="1:4" ht="18">
      <c r="A26" s="3"/>
      <c r="B26" s="4" t="s">
        <v>78</v>
      </c>
      <c r="C26" s="21"/>
      <c r="D26" s="50"/>
    </row>
    <row r="27" spans="1:6" ht="18">
      <c r="A27" s="3"/>
      <c r="B27" s="4" t="s">
        <v>79</v>
      </c>
      <c r="C27" s="21">
        <v>16497864</v>
      </c>
      <c r="D27" s="50">
        <v>25420961</v>
      </c>
      <c r="F27" s="77"/>
    </row>
    <row r="28" spans="1:4" ht="6.75" customHeight="1">
      <c r="A28" s="3"/>
      <c r="B28" s="4"/>
      <c r="C28" s="21"/>
      <c r="D28" s="50"/>
    </row>
    <row r="29" spans="1:5" ht="18">
      <c r="A29" s="52" t="s">
        <v>80</v>
      </c>
      <c r="B29" s="30"/>
      <c r="C29" s="21">
        <v>14750996976</v>
      </c>
      <c r="D29" s="50">
        <v>14116087699</v>
      </c>
      <c r="E29" s="75"/>
    </row>
    <row r="30" spans="1:4" ht="18">
      <c r="A30" s="3"/>
      <c r="B30" s="4"/>
      <c r="C30" s="21"/>
      <c r="D30" s="50"/>
    </row>
    <row r="31" spans="1:4" ht="18">
      <c r="A31" s="7" t="s">
        <v>81</v>
      </c>
      <c r="B31" s="8"/>
      <c r="C31" s="35"/>
      <c r="D31" s="70"/>
    </row>
    <row r="32" spans="1:4" ht="18">
      <c r="A32" s="7" t="s">
        <v>82</v>
      </c>
      <c r="B32" s="4"/>
      <c r="C32" s="35">
        <v>14628761182</v>
      </c>
      <c r="D32" s="70">
        <v>14093747268</v>
      </c>
    </row>
    <row r="33" spans="1:4" ht="18">
      <c r="A33" s="3"/>
      <c r="B33" s="4" t="s">
        <v>83</v>
      </c>
      <c r="C33" s="21">
        <v>11867214390</v>
      </c>
      <c r="D33" s="50">
        <v>11569075138</v>
      </c>
    </row>
    <row r="34" spans="1:4" ht="18">
      <c r="A34" s="3"/>
      <c r="B34" s="4" t="s">
        <v>84</v>
      </c>
      <c r="C34" s="21">
        <v>91681571</v>
      </c>
      <c r="D34" s="50">
        <v>155200451</v>
      </c>
    </row>
    <row r="35" spans="1:4" ht="18">
      <c r="A35" s="3"/>
      <c r="B35" s="4" t="s">
        <v>85</v>
      </c>
      <c r="C35" s="21">
        <v>2669865221</v>
      </c>
      <c r="D35" s="50">
        <v>2369471679</v>
      </c>
    </row>
    <row r="36" spans="1:4" ht="6.75" customHeight="1">
      <c r="A36" s="3"/>
      <c r="B36" s="4"/>
      <c r="C36" s="21"/>
      <c r="D36" s="50"/>
    </row>
    <row r="37" spans="1:4" ht="18">
      <c r="A37" s="7" t="s">
        <v>73</v>
      </c>
      <c r="B37" s="4"/>
      <c r="C37" s="21">
        <v>106031310</v>
      </c>
      <c r="D37" s="50">
        <v>7097394</v>
      </c>
    </row>
    <row r="38" spans="1:4" ht="18">
      <c r="A38" s="3"/>
      <c r="B38" s="4" t="s">
        <v>86</v>
      </c>
      <c r="C38" s="21">
        <v>0</v>
      </c>
      <c r="D38" s="50">
        <v>0</v>
      </c>
    </row>
    <row r="39" spans="1:4" ht="18">
      <c r="A39" s="3"/>
      <c r="B39" s="4" t="s">
        <v>87</v>
      </c>
      <c r="C39" s="21">
        <v>0</v>
      </c>
      <c r="D39" s="50">
        <v>0</v>
      </c>
    </row>
    <row r="40" spans="1:4" ht="18">
      <c r="A40" s="3"/>
      <c r="B40" s="4" t="s">
        <v>88</v>
      </c>
      <c r="C40" s="21">
        <v>0</v>
      </c>
      <c r="D40" s="50">
        <v>0</v>
      </c>
    </row>
    <row r="41" spans="1:6" ht="18">
      <c r="A41" s="3"/>
      <c r="B41" s="4" t="s">
        <v>89</v>
      </c>
      <c r="C41" s="21">
        <v>106030310</v>
      </c>
      <c r="D41" s="50">
        <v>7097394</v>
      </c>
      <c r="E41" s="75"/>
      <c r="F41" s="78"/>
    </row>
    <row r="42" spans="1:4" ht="18">
      <c r="A42" s="3"/>
      <c r="B42" s="4" t="s">
        <v>90</v>
      </c>
      <c r="C42" s="21">
        <v>0</v>
      </c>
      <c r="D42" s="50">
        <v>0</v>
      </c>
    </row>
    <row r="43" spans="1:4" ht="18">
      <c r="A43" s="3"/>
      <c r="B43" s="4" t="s">
        <v>91</v>
      </c>
      <c r="C43" s="21">
        <v>1000</v>
      </c>
      <c r="D43" s="50">
        <v>0</v>
      </c>
    </row>
    <row r="44" spans="1:4" ht="18">
      <c r="A44" s="3"/>
      <c r="B44" s="4" t="s">
        <v>92</v>
      </c>
      <c r="C44" s="21">
        <v>0</v>
      </c>
      <c r="D44" s="50">
        <v>0</v>
      </c>
    </row>
    <row r="45" spans="1:4" ht="18">
      <c r="A45" s="3"/>
      <c r="B45" s="4" t="s">
        <v>93</v>
      </c>
      <c r="C45" s="21">
        <v>0</v>
      </c>
      <c r="D45" s="50">
        <v>0</v>
      </c>
    </row>
    <row r="46" spans="1:4" ht="18">
      <c r="A46" s="3"/>
      <c r="B46" s="4" t="s">
        <v>94</v>
      </c>
      <c r="C46" s="21">
        <v>0</v>
      </c>
      <c r="D46" s="50">
        <v>0</v>
      </c>
    </row>
    <row r="47" spans="1:4" ht="6.75" customHeight="1">
      <c r="A47" s="3"/>
      <c r="B47" s="4"/>
      <c r="C47" s="21"/>
      <c r="D47" s="50"/>
    </row>
    <row r="48" spans="1:4" ht="18">
      <c r="A48" s="7" t="s">
        <v>72</v>
      </c>
      <c r="B48" s="4"/>
      <c r="C48" s="35">
        <v>9783536.04</v>
      </c>
      <c r="D48" s="70">
        <v>3116372</v>
      </c>
    </row>
    <row r="49" spans="1:4" ht="18">
      <c r="A49" s="3"/>
      <c r="B49" s="4" t="s">
        <v>95</v>
      </c>
      <c r="C49" s="21">
        <v>0</v>
      </c>
      <c r="D49" s="50">
        <v>0</v>
      </c>
    </row>
    <row r="50" spans="1:4" s="79" customFormat="1" ht="18">
      <c r="A50" s="23"/>
      <c r="B50" s="24" t="s">
        <v>42</v>
      </c>
      <c r="C50" s="19">
        <v>9783536.04</v>
      </c>
      <c r="D50" s="20">
        <v>3116372</v>
      </c>
    </row>
    <row r="51" spans="1:4" ht="18">
      <c r="A51" s="3"/>
      <c r="B51" s="4" t="s">
        <v>96</v>
      </c>
      <c r="C51" s="21">
        <v>0</v>
      </c>
      <c r="D51" s="50">
        <v>0</v>
      </c>
    </row>
    <row r="52" spans="1:4" s="80" customFormat="1" ht="7.5" customHeight="1">
      <c r="A52" s="3"/>
      <c r="B52" s="4"/>
      <c r="C52" s="21"/>
      <c r="D52" s="50"/>
    </row>
    <row r="53" spans="1:4" s="80" customFormat="1" ht="18">
      <c r="A53" s="7" t="s">
        <v>97</v>
      </c>
      <c r="B53" s="4"/>
      <c r="C53" s="21">
        <v>0</v>
      </c>
      <c r="D53" s="50">
        <v>0</v>
      </c>
    </row>
    <row r="54" spans="1:4" ht="18">
      <c r="A54" s="81"/>
      <c r="B54" s="4" t="s">
        <v>98</v>
      </c>
      <c r="C54" s="21">
        <v>0</v>
      </c>
      <c r="D54" s="50">
        <v>0</v>
      </c>
    </row>
    <row r="55" spans="1:4" ht="18">
      <c r="A55" s="81"/>
      <c r="B55" s="4" t="s">
        <v>99</v>
      </c>
      <c r="C55" s="21">
        <v>0</v>
      </c>
      <c r="D55" s="50">
        <v>0</v>
      </c>
    </row>
    <row r="56" spans="1:4" ht="18">
      <c r="A56" s="81"/>
      <c r="B56" s="4" t="s">
        <v>100</v>
      </c>
      <c r="C56" s="21">
        <v>0</v>
      </c>
      <c r="D56" s="50">
        <v>0</v>
      </c>
    </row>
    <row r="57" spans="1:4" ht="18">
      <c r="A57" s="81"/>
      <c r="B57" s="4" t="s">
        <v>101</v>
      </c>
      <c r="C57" s="21">
        <v>0</v>
      </c>
      <c r="D57" s="50">
        <v>0</v>
      </c>
    </row>
    <row r="58" spans="1:4" ht="18">
      <c r="A58" s="81"/>
      <c r="B58" s="4" t="s">
        <v>102</v>
      </c>
      <c r="C58" s="21">
        <v>0</v>
      </c>
      <c r="D58" s="50">
        <v>0</v>
      </c>
    </row>
    <row r="59" spans="1:4" ht="6.75" customHeight="1">
      <c r="A59" s="81"/>
      <c r="B59" s="80"/>
      <c r="C59" s="21"/>
      <c r="D59" s="50"/>
    </row>
    <row r="60" spans="1:4" ht="18">
      <c r="A60" s="7" t="s">
        <v>103</v>
      </c>
      <c r="B60" s="4"/>
      <c r="C60" s="21">
        <v>0</v>
      </c>
      <c r="D60" s="50">
        <v>0</v>
      </c>
    </row>
    <row r="61" spans="1:4" ht="18">
      <c r="A61" s="81"/>
      <c r="B61" s="4" t="s">
        <v>104</v>
      </c>
      <c r="C61" s="21">
        <v>0</v>
      </c>
      <c r="D61" s="50">
        <v>0</v>
      </c>
    </row>
    <row r="62" spans="1:4" ht="18">
      <c r="A62" s="81"/>
      <c r="B62" s="24" t="s">
        <v>105</v>
      </c>
      <c r="C62" s="21">
        <v>0</v>
      </c>
      <c r="D62" s="50">
        <v>0</v>
      </c>
    </row>
    <row r="63" spans="1:4" ht="18">
      <c r="A63" s="81"/>
      <c r="B63" s="24" t="s">
        <v>106</v>
      </c>
      <c r="C63" s="21">
        <v>0</v>
      </c>
      <c r="D63" s="50">
        <v>0</v>
      </c>
    </row>
    <row r="64" spans="1:4" ht="18">
      <c r="A64" s="81"/>
      <c r="B64" s="24" t="s">
        <v>107</v>
      </c>
      <c r="C64" s="21">
        <v>0</v>
      </c>
      <c r="D64" s="50">
        <v>0</v>
      </c>
    </row>
    <row r="65" spans="1:4" ht="18">
      <c r="A65" s="81"/>
      <c r="B65" s="24" t="s">
        <v>108</v>
      </c>
      <c r="C65" s="21">
        <v>0</v>
      </c>
      <c r="D65" s="50">
        <v>0</v>
      </c>
    </row>
    <row r="66" spans="1:4" ht="18">
      <c r="A66" s="81"/>
      <c r="B66" s="24" t="s">
        <v>109</v>
      </c>
      <c r="C66" s="21">
        <v>0</v>
      </c>
      <c r="D66" s="50">
        <v>0</v>
      </c>
    </row>
    <row r="67" spans="1:4" ht="7.5" customHeight="1">
      <c r="A67" s="81"/>
      <c r="B67" s="80"/>
      <c r="C67" s="21"/>
      <c r="D67" s="50"/>
    </row>
    <row r="68" spans="1:4" ht="18">
      <c r="A68" s="7" t="s">
        <v>110</v>
      </c>
      <c r="B68" s="4"/>
      <c r="C68" s="21">
        <v>0</v>
      </c>
      <c r="D68" s="50">
        <v>6587330</v>
      </c>
    </row>
    <row r="69" spans="1:4" ht="18">
      <c r="A69" s="81"/>
      <c r="B69" s="4" t="s">
        <v>111</v>
      </c>
      <c r="C69" s="21">
        <v>0</v>
      </c>
      <c r="D69" s="50">
        <v>6587330</v>
      </c>
    </row>
    <row r="70" spans="1:4" ht="7.5" customHeight="1">
      <c r="A70" s="81"/>
      <c r="B70" s="80"/>
      <c r="C70" s="21"/>
      <c r="D70" s="50"/>
    </row>
    <row r="71" spans="1:4" ht="18">
      <c r="A71" s="7" t="s">
        <v>112</v>
      </c>
      <c r="B71" s="80"/>
      <c r="C71" s="35">
        <f>+C48+C37+C32</f>
        <v>14744576028.04</v>
      </c>
      <c r="D71" s="70">
        <v>14110548364</v>
      </c>
    </row>
    <row r="72" spans="1:4" ht="6.75" customHeight="1">
      <c r="A72" s="81"/>
      <c r="B72" s="80"/>
      <c r="C72" s="21"/>
      <c r="D72" s="50"/>
    </row>
    <row r="73" spans="1:4" ht="18">
      <c r="A73" s="7" t="s">
        <v>46</v>
      </c>
      <c r="B73" s="80"/>
      <c r="C73" s="35">
        <f>+C29-C71</f>
        <v>6420947.9599990845</v>
      </c>
      <c r="D73" s="70">
        <v>5539335</v>
      </c>
    </row>
    <row r="74" spans="1:4" ht="6.75" customHeight="1">
      <c r="A74" s="82"/>
      <c r="B74" s="83"/>
      <c r="C74" s="84"/>
      <c r="D74" s="85"/>
    </row>
    <row r="75" ht="12.75" customHeight="1">
      <c r="A75" s="86" t="s">
        <v>57</v>
      </c>
    </row>
    <row r="77" ht="23.25" customHeight="1"/>
    <row r="78" ht="24" customHeight="1"/>
    <row r="79" ht="17.25" customHeight="1"/>
  </sheetData>
  <sheetProtection/>
  <mergeCells count="3">
    <mergeCell ref="A1:D1"/>
    <mergeCell ref="A2:D2"/>
    <mergeCell ref="A3:D3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scale="60" r:id="rId2"/>
  <headerFooter>
    <oddHeader>&amp;R&amp;14 5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45"/>
  <sheetViews>
    <sheetView showGridLines="0" zoomScalePageLayoutView="0" workbookViewId="0" topLeftCell="A1">
      <pane xSplit="1" ySplit="4" topLeftCell="B5" activePane="bottomRight" state="frozen"/>
      <selection pane="topLeft" activeCell="G67" sqref="G67"/>
      <selection pane="topRight" activeCell="G67" sqref="G67"/>
      <selection pane="bottomLeft" activeCell="G67" sqref="G67"/>
      <selection pane="bottomRight" activeCell="A16" sqref="A16"/>
    </sheetView>
  </sheetViews>
  <sheetFormatPr defaultColWidth="11.00390625" defaultRowHeight="12"/>
  <cols>
    <col min="1" max="1" width="70.625" style="90" customWidth="1"/>
    <col min="2" max="4" width="15.50390625" style="89" bestFit="1" customWidth="1"/>
    <col min="5" max="5" width="15.75390625" style="89" bestFit="1" customWidth="1"/>
    <col min="6" max="6" width="15.25390625" style="89" bestFit="1" customWidth="1"/>
    <col min="7" max="7" width="15.625" style="88" bestFit="1" customWidth="1"/>
    <col min="8" max="8" width="16.50390625" style="89" customWidth="1"/>
    <col min="9" max="9" width="14.75390625" style="89" bestFit="1" customWidth="1"/>
    <col min="10" max="18" width="11.00390625" style="89" customWidth="1"/>
    <col min="19" max="16384" width="11.00390625" style="90" customWidth="1"/>
  </cols>
  <sheetData>
    <row r="1" spans="1:6" ht="18">
      <c r="A1" s="261" t="s">
        <v>0</v>
      </c>
      <c r="B1" s="262"/>
      <c r="C1" s="262"/>
      <c r="D1" s="262"/>
      <c r="E1" s="262"/>
      <c r="F1" s="263"/>
    </row>
    <row r="2" spans="1:6" ht="18">
      <c r="A2" s="264" t="s">
        <v>145</v>
      </c>
      <c r="B2" s="265"/>
      <c r="C2" s="265"/>
      <c r="D2" s="265"/>
      <c r="E2" s="265"/>
      <c r="F2" s="266"/>
    </row>
    <row r="3" spans="1:6" ht="18">
      <c r="A3" s="264" t="s">
        <v>236</v>
      </c>
      <c r="B3" s="265"/>
      <c r="C3" s="265"/>
      <c r="D3" s="265"/>
      <c r="E3" s="265"/>
      <c r="F3" s="266"/>
    </row>
    <row r="4" spans="1:18" s="102" customFormat="1" ht="67.5">
      <c r="A4" s="236" t="s">
        <v>114</v>
      </c>
      <c r="B4" s="237" t="s">
        <v>41</v>
      </c>
      <c r="C4" s="238" t="s">
        <v>146</v>
      </c>
      <c r="D4" s="237" t="s">
        <v>147</v>
      </c>
      <c r="E4" s="238" t="s">
        <v>51</v>
      </c>
      <c r="F4" s="237" t="s">
        <v>148</v>
      </c>
      <c r="G4" s="239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</row>
    <row r="5" spans="1:7" s="89" customFormat="1" ht="18">
      <c r="A5" s="91"/>
      <c r="B5" s="247"/>
      <c r="C5" s="248"/>
      <c r="D5" s="247"/>
      <c r="E5" s="248"/>
      <c r="F5" s="247"/>
      <c r="G5" s="88"/>
    </row>
    <row r="6" spans="1:18" ht="18">
      <c r="A6" s="92" t="s">
        <v>226</v>
      </c>
      <c r="B6" s="1">
        <v>17524860017</v>
      </c>
      <c r="C6" s="249">
        <v>70951508</v>
      </c>
      <c r="D6" s="1">
        <v>253107890</v>
      </c>
      <c r="E6" s="93"/>
      <c r="F6" s="1">
        <f>B6+C6+D6+E6</f>
        <v>17848919415</v>
      </c>
      <c r="G6" s="94"/>
      <c r="H6" s="95"/>
      <c r="I6" s="90"/>
      <c r="J6" s="90"/>
      <c r="K6" s="90"/>
      <c r="L6" s="90"/>
      <c r="M6" s="90"/>
      <c r="N6" s="90"/>
      <c r="O6" s="90"/>
      <c r="P6" s="90"/>
      <c r="Q6" s="90"/>
      <c r="R6" s="90"/>
    </row>
    <row r="7" spans="1:18" ht="18">
      <c r="A7" s="91" t="s">
        <v>150</v>
      </c>
      <c r="B7" s="96">
        <f>6587329+1</f>
        <v>6587330</v>
      </c>
      <c r="C7" s="93"/>
      <c r="D7" s="96"/>
      <c r="E7" s="93"/>
      <c r="F7" s="1">
        <f>B7+C7+D7+E7</f>
        <v>6587330</v>
      </c>
      <c r="G7" s="94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</row>
    <row r="8" spans="1:18" ht="18">
      <c r="A8" s="97" t="s">
        <v>151</v>
      </c>
      <c r="B8" s="96"/>
      <c r="C8" s="93"/>
      <c r="D8" s="96"/>
      <c r="E8" s="93"/>
      <c r="F8" s="1">
        <f>B8+C8+D8+E8</f>
        <v>0</v>
      </c>
      <c r="G8" s="94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</row>
    <row r="9" spans="1:18" ht="18">
      <c r="A9" s="97" t="s">
        <v>152</v>
      </c>
      <c r="B9" s="96">
        <v>-1201863272</v>
      </c>
      <c r="C9" s="93"/>
      <c r="D9" s="96"/>
      <c r="E9" s="93"/>
      <c r="F9" s="1">
        <f>B9+C9+D9+E9</f>
        <v>-1201863272</v>
      </c>
      <c r="G9" s="94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</row>
    <row r="10" spans="1:18" ht="18">
      <c r="A10" s="91"/>
      <c r="B10" s="96"/>
      <c r="C10" s="96"/>
      <c r="D10" s="96"/>
      <c r="E10" s="96"/>
      <c r="F10" s="96"/>
      <c r="G10" s="94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</row>
    <row r="11" spans="1:18" ht="36">
      <c r="A11" s="98" t="s">
        <v>153</v>
      </c>
      <c r="B11" s="1">
        <f>SUM(B12:B16)</f>
        <v>0</v>
      </c>
      <c r="C11" s="1">
        <f>SUM(C12:C16)</f>
        <v>253107890</v>
      </c>
      <c r="D11" s="1">
        <f>SUM(D12:D16)</f>
        <v>-246654862.6</v>
      </c>
      <c r="E11" s="96"/>
      <c r="F11" s="1">
        <f>B11+C11+D11+E11</f>
        <v>6453027.400000006</v>
      </c>
      <c r="G11" s="94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</row>
    <row r="12" spans="1:18" ht="18">
      <c r="A12" s="91" t="s">
        <v>154</v>
      </c>
      <c r="B12" s="96"/>
      <c r="C12" s="250"/>
      <c r="D12" s="250">
        <v>5539335</v>
      </c>
      <c r="E12" s="96"/>
      <c r="F12" s="1">
        <f>B12+C12+D12+E12</f>
        <v>5539335</v>
      </c>
      <c r="G12" s="94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</row>
    <row r="13" spans="1:18" ht="18">
      <c r="A13" s="91" t="s">
        <v>155</v>
      </c>
      <c r="B13" s="96"/>
      <c r="C13" s="96">
        <f>D6</f>
        <v>253107890</v>
      </c>
      <c r="D13" s="96">
        <f>-C13</f>
        <v>-253107890</v>
      </c>
      <c r="E13" s="96"/>
      <c r="F13" s="1">
        <f>B13+C13+D13+E13</f>
        <v>0</v>
      </c>
      <c r="G13" s="94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</row>
    <row r="14" spans="1:18" ht="18">
      <c r="A14" s="91" t="s">
        <v>156</v>
      </c>
      <c r="B14" s="96"/>
      <c r="C14" s="96"/>
      <c r="D14" s="96"/>
      <c r="E14" s="96"/>
      <c r="F14" s="1">
        <f>B14+C14+D14+E14</f>
        <v>0</v>
      </c>
      <c r="G14" s="94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</row>
    <row r="15" spans="1:18" ht="18">
      <c r="A15" s="91" t="s">
        <v>157</v>
      </c>
      <c r="B15" s="96"/>
      <c r="C15" s="96"/>
      <c r="D15" s="96"/>
      <c r="E15" s="96"/>
      <c r="F15" s="1">
        <f>B15+C15+D15+E15</f>
        <v>0</v>
      </c>
      <c r="G15" s="94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</row>
    <row r="16" spans="1:18" ht="18">
      <c r="A16" s="91" t="s">
        <v>158</v>
      </c>
      <c r="B16" s="96"/>
      <c r="C16" s="250"/>
      <c r="D16" s="96">
        <v>913692.4</v>
      </c>
      <c r="E16" s="96"/>
      <c r="F16" s="1">
        <f>B16+C16+D16+E16</f>
        <v>913692.4</v>
      </c>
      <c r="G16" s="94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</row>
    <row r="17" spans="1:7" s="90" customFormat="1" ht="18">
      <c r="A17" s="91"/>
      <c r="B17" s="96"/>
      <c r="C17" s="93"/>
      <c r="D17" s="96"/>
      <c r="E17" s="93"/>
      <c r="F17" s="96"/>
      <c r="G17" s="94"/>
    </row>
    <row r="18" spans="1:7" s="90" customFormat="1" ht="36">
      <c r="A18" s="98" t="s">
        <v>159</v>
      </c>
      <c r="B18" s="96"/>
      <c r="C18" s="93"/>
      <c r="D18" s="96"/>
      <c r="E18" s="93"/>
      <c r="F18" s="1">
        <f>B18+C18+D18+E18</f>
        <v>0</v>
      </c>
      <c r="G18" s="94"/>
    </row>
    <row r="19" spans="1:7" s="90" customFormat="1" ht="18">
      <c r="A19" s="91" t="s">
        <v>160</v>
      </c>
      <c r="B19" s="96"/>
      <c r="C19" s="93"/>
      <c r="D19" s="96"/>
      <c r="E19" s="93"/>
      <c r="F19" s="1">
        <f>B19+C19+D19+E19</f>
        <v>0</v>
      </c>
      <c r="G19" s="94"/>
    </row>
    <row r="20" spans="1:7" s="90" customFormat="1" ht="18">
      <c r="A20" s="91" t="s">
        <v>161</v>
      </c>
      <c r="B20" s="96"/>
      <c r="C20" s="93"/>
      <c r="D20" s="96"/>
      <c r="E20" s="93"/>
      <c r="F20" s="1">
        <f>B20+C20+D20+E20</f>
        <v>0</v>
      </c>
      <c r="G20" s="94"/>
    </row>
    <row r="21" spans="1:7" s="90" customFormat="1" ht="18">
      <c r="A21" s="91"/>
      <c r="B21" s="96"/>
      <c r="C21" s="93"/>
      <c r="D21" s="96"/>
      <c r="E21" s="93"/>
      <c r="F21" s="96"/>
      <c r="G21" s="94"/>
    </row>
    <row r="22" spans="1:8" s="90" customFormat="1" ht="18">
      <c r="A22" s="92" t="s">
        <v>149</v>
      </c>
      <c r="B22" s="1">
        <f>B6+B7+B8+B9+B11+B18</f>
        <v>16329584075</v>
      </c>
      <c r="C22" s="1">
        <f>C6+C11+C18</f>
        <v>324059398</v>
      </c>
      <c r="D22" s="1">
        <f>D6+D11+D18</f>
        <v>6453027.400000006</v>
      </c>
      <c r="E22" s="249">
        <v>0</v>
      </c>
      <c r="F22" s="1">
        <f>B22+C22+D22+E22</f>
        <v>16660096500.4</v>
      </c>
      <c r="G22" s="94"/>
      <c r="H22" s="95"/>
    </row>
    <row r="23" spans="1:7" s="89" customFormat="1" ht="18">
      <c r="A23" s="91"/>
      <c r="B23" s="96"/>
      <c r="C23" s="93"/>
      <c r="D23" s="96"/>
      <c r="E23" s="99"/>
      <c r="F23" s="100"/>
      <c r="G23" s="88"/>
    </row>
    <row r="24" spans="1:6" s="89" customFormat="1" ht="36">
      <c r="A24" s="98" t="s">
        <v>162</v>
      </c>
      <c r="B24" s="1">
        <f>B25+B26+B27</f>
        <v>796612806</v>
      </c>
      <c r="C24" s="93"/>
      <c r="D24" s="96"/>
      <c r="E24" s="99"/>
      <c r="F24" s="247">
        <f>SUM(B24:E24)</f>
        <v>796612806</v>
      </c>
    </row>
    <row r="25" spans="1:7" s="89" customFormat="1" ht="18">
      <c r="A25" s="91" t="s">
        <v>150</v>
      </c>
      <c r="B25" s="96">
        <v>0</v>
      </c>
      <c r="C25" s="93"/>
      <c r="D25" s="96"/>
      <c r="E25" s="99"/>
      <c r="F25" s="247">
        <f>SUM(B25:E25)</f>
        <v>0</v>
      </c>
      <c r="G25" s="88"/>
    </row>
    <row r="26" spans="1:7" s="89" customFormat="1" ht="18">
      <c r="A26" s="97" t="s">
        <v>151</v>
      </c>
      <c r="B26" s="96">
        <v>0</v>
      </c>
      <c r="C26" s="93"/>
      <c r="D26" s="96"/>
      <c r="E26" s="99"/>
      <c r="F26" s="247">
        <f>SUM(B26:E26)</f>
        <v>0</v>
      </c>
      <c r="G26" s="88"/>
    </row>
    <row r="27" spans="1:7" s="89" customFormat="1" ht="18">
      <c r="A27" s="97" t="s">
        <v>152</v>
      </c>
      <c r="B27" s="96">
        <v>796612806</v>
      </c>
      <c r="C27" s="93"/>
      <c r="D27" s="96"/>
      <c r="E27" s="99"/>
      <c r="F27" s="247">
        <f>SUM(B27:E27)</f>
        <v>796612806</v>
      </c>
      <c r="G27" s="88"/>
    </row>
    <row r="28" spans="1:7" s="89" customFormat="1" ht="18">
      <c r="A28" s="91"/>
      <c r="B28" s="96"/>
      <c r="C28" s="93"/>
      <c r="D28" s="96"/>
      <c r="E28" s="99"/>
      <c r="F28" s="100"/>
      <c r="G28" s="88"/>
    </row>
    <row r="29" spans="1:7" s="89" customFormat="1" ht="36">
      <c r="A29" s="98" t="s">
        <v>163</v>
      </c>
      <c r="B29" s="1">
        <f>SUM(B30:B34)</f>
        <v>0</v>
      </c>
      <c r="C29" s="1">
        <f>SUM(C30:C34)</f>
        <v>6453027.400000006</v>
      </c>
      <c r="D29" s="1">
        <f>SUM(D30:D34)</f>
        <v>113669.59999999404</v>
      </c>
      <c r="E29" s="247">
        <f>SUM(E30:E34)</f>
        <v>0</v>
      </c>
      <c r="F29" s="247">
        <f>SUM(B29:E29)</f>
        <v>6566697</v>
      </c>
      <c r="G29" s="88"/>
    </row>
    <row r="30" spans="1:7" s="89" customFormat="1" ht="18">
      <c r="A30" s="91" t="s">
        <v>154</v>
      </c>
      <c r="B30" s="96"/>
      <c r="C30" s="93"/>
      <c r="D30" s="96">
        <v>6420948</v>
      </c>
      <c r="E30" s="99"/>
      <c r="F30" s="247">
        <f>SUM(B30:E30)</f>
        <v>6420948</v>
      </c>
      <c r="G30" s="88"/>
    </row>
    <row r="31" spans="1:7" s="89" customFormat="1" ht="18">
      <c r="A31" s="91" t="s">
        <v>155</v>
      </c>
      <c r="B31" s="96"/>
      <c r="C31" s="93">
        <f>D22</f>
        <v>6453027.400000006</v>
      </c>
      <c r="D31" s="96">
        <f>-C31</f>
        <v>-6453027.400000006</v>
      </c>
      <c r="E31" s="99"/>
      <c r="F31" s="247">
        <f>SUM(B31:E31)</f>
        <v>0</v>
      </c>
      <c r="G31" s="88"/>
    </row>
    <row r="32" spans="1:7" s="89" customFormat="1" ht="18">
      <c r="A32" s="91" t="s">
        <v>156</v>
      </c>
      <c r="B32" s="96"/>
      <c r="C32" s="93"/>
      <c r="D32" s="96"/>
      <c r="E32" s="99"/>
      <c r="F32" s="247">
        <f>SUM(B32:E32)</f>
        <v>0</v>
      </c>
      <c r="G32" s="88"/>
    </row>
    <row r="33" spans="1:7" s="89" customFormat="1" ht="18">
      <c r="A33" s="91" t="s">
        <v>157</v>
      </c>
      <c r="B33" s="96"/>
      <c r="C33" s="93"/>
      <c r="D33" s="96"/>
      <c r="E33" s="99"/>
      <c r="F33" s="247">
        <f>SUM(B33:E33)</f>
        <v>0</v>
      </c>
      <c r="G33" s="88"/>
    </row>
    <row r="34" spans="1:7" s="89" customFormat="1" ht="18">
      <c r="A34" s="91" t="s">
        <v>158</v>
      </c>
      <c r="B34" s="96"/>
      <c r="C34" s="96"/>
      <c r="D34" s="96">
        <f>145745+4</f>
        <v>145749</v>
      </c>
      <c r="E34" s="99"/>
      <c r="F34" s="247">
        <f>SUM(C34:E34)</f>
        <v>145749</v>
      </c>
      <c r="G34" s="88"/>
    </row>
    <row r="35" spans="1:7" s="89" customFormat="1" ht="18">
      <c r="A35" s="91"/>
      <c r="B35" s="96"/>
      <c r="C35" s="93"/>
      <c r="D35" s="96"/>
      <c r="E35" s="99"/>
      <c r="F35" s="100"/>
      <c r="G35" s="88"/>
    </row>
    <row r="36" spans="1:7" s="89" customFormat="1" ht="36">
      <c r="A36" s="98" t="s">
        <v>164</v>
      </c>
      <c r="B36" s="96"/>
      <c r="C36" s="93"/>
      <c r="D36" s="96"/>
      <c r="E36" s="248">
        <f>E37+E38</f>
        <v>0</v>
      </c>
      <c r="F36" s="247">
        <f>SUM(B36:E36)</f>
        <v>0</v>
      </c>
      <c r="G36" s="88"/>
    </row>
    <row r="37" spans="1:7" s="89" customFormat="1" ht="18">
      <c r="A37" s="91" t="s">
        <v>160</v>
      </c>
      <c r="B37" s="96"/>
      <c r="C37" s="93"/>
      <c r="D37" s="96"/>
      <c r="E37" s="99"/>
      <c r="F37" s="247">
        <f>SUM(B37:E37)</f>
        <v>0</v>
      </c>
      <c r="G37" s="88"/>
    </row>
    <row r="38" spans="1:9" s="89" customFormat="1" ht="18">
      <c r="A38" s="91" t="s">
        <v>161</v>
      </c>
      <c r="B38" s="96"/>
      <c r="C38" s="93"/>
      <c r="D38" s="96"/>
      <c r="E38" s="99"/>
      <c r="F38" s="247">
        <f>SUM(B38:E38)</f>
        <v>0</v>
      </c>
      <c r="G38" s="88"/>
      <c r="I38" s="101"/>
    </row>
    <row r="39" spans="1:7" s="89" customFormat="1" ht="18">
      <c r="A39" s="91"/>
      <c r="B39" s="96"/>
      <c r="C39" s="93"/>
      <c r="D39" s="96"/>
      <c r="E39" s="99"/>
      <c r="F39" s="100"/>
      <c r="G39" s="88"/>
    </row>
    <row r="40" spans="1:7" s="89" customFormat="1" ht="18">
      <c r="A40" s="92" t="s">
        <v>165</v>
      </c>
      <c r="B40" s="246">
        <f>+B22+B24+B29+B36</f>
        <v>17126196881</v>
      </c>
      <c r="C40" s="246">
        <f>+C22+C24+C29+C36</f>
        <v>330512425.4</v>
      </c>
      <c r="D40" s="246">
        <f>+D22+D24+D29+D36</f>
        <v>6566697</v>
      </c>
      <c r="E40" s="245">
        <f>E22+E36</f>
        <v>0</v>
      </c>
      <c r="F40" s="244">
        <f>SUM(B40:E40)</f>
        <v>17463276003.4</v>
      </c>
      <c r="G40" s="88"/>
    </row>
    <row r="41" spans="1:7" s="89" customFormat="1" ht="18">
      <c r="A41" s="102" t="s">
        <v>57</v>
      </c>
      <c r="B41" s="103"/>
      <c r="C41" s="103"/>
      <c r="D41" s="103"/>
      <c r="E41" s="103"/>
      <c r="F41" s="103"/>
      <c r="G41" s="88"/>
    </row>
    <row r="43" spans="1:7" s="89" customFormat="1" ht="18">
      <c r="A43" s="90"/>
      <c r="F43" s="101"/>
      <c r="G43" s="88"/>
    </row>
    <row r="45" spans="1:7" s="89" customFormat="1" ht="18">
      <c r="A45" s="90"/>
      <c r="F45" s="101"/>
      <c r="G45" s="88"/>
    </row>
    <row r="46" ht="9" customHeight="1"/>
    <row r="47" ht="12" customHeight="1" hidden="1"/>
    <row r="48" ht="5.25" customHeight="1"/>
    <row r="49" ht="11.25" customHeight="1" hidden="1"/>
    <row r="50" ht="18" hidden="1"/>
    <row r="51" ht="18" hidden="1"/>
  </sheetData>
  <sheetProtection/>
  <mergeCells count="3">
    <mergeCell ref="A1:F1"/>
    <mergeCell ref="A2:F2"/>
    <mergeCell ref="A3:F3"/>
  </mergeCells>
  <printOptions horizontalCentered="1"/>
  <pageMargins left="0.31496062992125984" right="0" top="0.7480314960629921" bottom="0.5511811023622047" header="0.31496062992125984" footer="0.31496062992125984"/>
  <pageSetup fitToHeight="1" fitToWidth="1" horizontalDpi="600" verticalDpi="600" orientation="portrait" scale="65" r:id="rId2"/>
  <headerFooter>
    <oddHeader>&amp;R&amp;14 6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F78"/>
  <sheetViews>
    <sheetView showGridLines="0" zoomScalePageLayoutView="0" workbookViewId="0" topLeftCell="A1">
      <selection activeCell="C22" sqref="C22"/>
    </sheetView>
  </sheetViews>
  <sheetFormatPr defaultColWidth="11.00390625" defaultRowHeight="12"/>
  <cols>
    <col min="1" max="1" width="1.25" style="2" customWidth="1"/>
    <col min="2" max="2" width="65.00390625" style="2" customWidth="1"/>
    <col min="3" max="4" width="21.125" style="62" customWidth="1"/>
    <col min="5" max="5" width="10.50390625" style="104" customWidth="1"/>
    <col min="6" max="6" width="11.00390625" style="104" customWidth="1"/>
    <col min="7" max="16384" width="11.00390625" style="2" customWidth="1"/>
  </cols>
  <sheetData>
    <row r="2" spans="1:4" ht="13.5">
      <c r="A2" s="251" t="s">
        <v>0</v>
      </c>
      <c r="B2" s="252"/>
      <c r="C2" s="252"/>
      <c r="D2" s="253"/>
    </row>
    <row r="3" spans="1:4" ht="13.5">
      <c r="A3" s="254" t="s">
        <v>219</v>
      </c>
      <c r="B3" s="255"/>
      <c r="C3" s="255"/>
      <c r="D3" s="256"/>
    </row>
    <row r="4" spans="1:4" ht="13.5">
      <c r="A4" s="257" t="s">
        <v>222</v>
      </c>
      <c r="B4" s="258"/>
      <c r="C4" s="258"/>
      <c r="D4" s="259"/>
    </row>
    <row r="5" spans="1:4" ht="13.5">
      <c r="A5" s="65"/>
      <c r="B5" s="66"/>
      <c r="C5" s="105"/>
      <c r="D5" s="106"/>
    </row>
    <row r="6" spans="1:6" s="12" customFormat="1" ht="13.5">
      <c r="A6" s="7" t="s">
        <v>4</v>
      </c>
      <c r="B6" s="8"/>
      <c r="C6" s="107" t="s">
        <v>223</v>
      </c>
      <c r="D6" s="108" t="s">
        <v>224</v>
      </c>
      <c r="E6" s="109"/>
      <c r="F6" s="109"/>
    </row>
    <row r="7" spans="1:6" s="12" customFormat="1" ht="13.5">
      <c r="A7" s="7"/>
      <c r="B7" s="8"/>
      <c r="C7" s="107"/>
      <c r="D7" s="108"/>
      <c r="E7" s="109"/>
      <c r="F7" s="109"/>
    </row>
    <row r="8" spans="1:4" ht="13.5">
      <c r="A8" s="3"/>
      <c r="B8" s="4"/>
      <c r="C8" s="110">
        <v>-25530527</v>
      </c>
      <c r="D8" s="111">
        <v>1463342277.7600002</v>
      </c>
    </row>
    <row r="9" spans="1:6" s="12" customFormat="1" ht="13.5">
      <c r="A9" s="7" t="s">
        <v>6</v>
      </c>
      <c r="B9" s="8"/>
      <c r="C9" s="112">
        <v>-11701684</v>
      </c>
      <c r="D9" s="113">
        <v>363696454</v>
      </c>
      <c r="E9" s="109"/>
      <c r="F9" s="109"/>
    </row>
    <row r="10" spans="1:4" ht="13.5">
      <c r="A10" s="3"/>
      <c r="B10" s="4" t="s">
        <v>120</v>
      </c>
      <c r="C10" s="48"/>
      <c r="D10" s="114">
        <v>92760660</v>
      </c>
    </row>
    <row r="11" spans="1:4" ht="13.5">
      <c r="A11" s="3"/>
      <c r="B11" s="4" t="s">
        <v>121</v>
      </c>
      <c r="C11" s="48">
        <v>-2633243</v>
      </c>
      <c r="D11" s="114"/>
    </row>
    <row r="12" spans="1:4" ht="13.5">
      <c r="A12" s="3"/>
      <c r="B12" s="4" t="s">
        <v>9</v>
      </c>
      <c r="C12" s="48"/>
      <c r="D12" s="114"/>
    </row>
    <row r="13" spans="1:4" ht="13.5">
      <c r="A13" s="3"/>
      <c r="B13" s="4" t="s">
        <v>11</v>
      </c>
      <c r="C13" s="48"/>
      <c r="D13" s="114"/>
    </row>
    <row r="14" spans="1:4" ht="13.5">
      <c r="A14" s="3"/>
      <c r="B14" s="4" t="s">
        <v>122</v>
      </c>
      <c r="C14" s="48">
        <v>-9068441</v>
      </c>
      <c r="D14" s="114"/>
    </row>
    <row r="15" spans="1:4" ht="13.5">
      <c r="A15" s="3"/>
      <c r="B15" s="4" t="s">
        <v>14</v>
      </c>
      <c r="C15" s="48"/>
      <c r="D15" s="114"/>
    </row>
    <row r="16" spans="1:4" ht="13.5">
      <c r="A16" s="3"/>
      <c r="B16" s="4" t="s">
        <v>123</v>
      </c>
      <c r="C16" s="48"/>
      <c r="D16" s="114">
        <v>270935794</v>
      </c>
    </row>
    <row r="17" spans="1:4" ht="13.5">
      <c r="A17" s="3"/>
      <c r="B17" s="4"/>
      <c r="C17" s="48"/>
      <c r="D17" s="114"/>
    </row>
    <row r="18" spans="1:4" ht="13.5">
      <c r="A18" s="3"/>
      <c r="B18" s="30" t="s">
        <v>18</v>
      </c>
      <c r="C18" s="48"/>
      <c r="D18" s="114"/>
    </row>
    <row r="19" spans="1:4" ht="13.5">
      <c r="A19" s="3"/>
      <c r="B19" s="4"/>
      <c r="C19" s="48"/>
      <c r="D19" s="114"/>
    </row>
    <row r="20" spans="1:6" s="12" customFormat="1" ht="13.5">
      <c r="A20" s="7" t="s">
        <v>124</v>
      </c>
      <c r="B20" s="8"/>
      <c r="C20" s="112">
        <v>-13828843</v>
      </c>
      <c r="D20" s="113">
        <v>1099645823.7600002</v>
      </c>
      <c r="E20" s="109"/>
      <c r="F20" s="109"/>
    </row>
    <row r="21" spans="1:4" ht="13.5">
      <c r="A21" s="3"/>
      <c r="B21" s="4" t="s">
        <v>21</v>
      </c>
      <c r="C21" s="48"/>
      <c r="D21" s="114"/>
    </row>
    <row r="22" spans="1:4" ht="13.5">
      <c r="A22" s="3"/>
      <c r="B22" s="4" t="s">
        <v>23</v>
      </c>
      <c r="C22" s="48"/>
      <c r="D22" s="114"/>
    </row>
    <row r="23" spans="1:4" ht="13.5">
      <c r="A23" s="3"/>
      <c r="B23" s="4" t="s">
        <v>25</v>
      </c>
      <c r="C23" s="48"/>
      <c r="D23" s="114">
        <v>1098936324</v>
      </c>
    </row>
    <row r="24" spans="1:4" ht="13.5">
      <c r="A24" s="3"/>
      <c r="B24" s="4" t="s">
        <v>27</v>
      </c>
      <c r="C24" s="48">
        <v>-13828843</v>
      </c>
      <c r="D24" s="114"/>
    </row>
    <row r="25" spans="1:4" ht="13.5">
      <c r="A25" s="3"/>
      <c r="B25" s="4" t="s">
        <v>29</v>
      </c>
      <c r="C25" s="48"/>
      <c r="D25" s="114">
        <v>709499.7600002289</v>
      </c>
    </row>
    <row r="26" spans="1:4" ht="13.5">
      <c r="A26" s="3"/>
      <c r="B26" s="4" t="s">
        <v>31</v>
      </c>
      <c r="C26" s="48"/>
      <c r="D26" s="114"/>
    </row>
    <row r="27" spans="1:4" ht="13.5">
      <c r="A27" s="3"/>
      <c r="B27" s="4" t="s">
        <v>33</v>
      </c>
      <c r="C27" s="48"/>
      <c r="D27" s="114"/>
    </row>
    <row r="28" spans="1:4" ht="13.5">
      <c r="A28" s="3"/>
      <c r="B28" s="4" t="s">
        <v>35</v>
      </c>
      <c r="C28" s="48"/>
      <c r="D28" s="114"/>
    </row>
    <row r="29" spans="1:4" ht="13.5">
      <c r="A29" s="3"/>
      <c r="B29" s="4" t="s">
        <v>36</v>
      </c>
      <c r="C29" s="48"/>
      <c r="D29" s="114"/>
    </row>
    <row r="30" spans="1:4" ht="13.5">
      <c r="A30" s="3"/>
      <c r="B30" s="4"/>
      <c r="C30" s="48"/>
      <c r="D30" s="114"/>
    </row>
    <row r="31" spans="1:4" ht="13.5">
      <c r="A31" s="3"/>
      <c r="B31" s="4"/>
      <c r="C31" s="48"/>
      <c r="D31" s="114"/>
    </row>
    <row r="32" spans="1:4" ht="13.5">
      <c r="A32" s="7" t="s">
        <v>7</v>
      </c>
      <c r="B32" s="8"/>
      <c r="C32" s="112">
        <v>92760660</v>
      </c>
      <c r="D32" s="115"/>
    </row>
    <row r="33" spans="1:4" ht="13.5">
      <c r="A33" s="3"/>
      <c r="B33" s="4" t="s">
        <v>220</v>
      </c>
      <c r="C33" s="48">
        <v>92760660</v>
      </c>
      <c r="D33" s="114"/>
    </row>
    <row r="34" spans="1:4" ht="13.5">
      <c r="A34" s="3"/>
      <c r="B34" s="4" t="s">
        <v>221</v>
      </c>
      <c r="C34" s="48"/>
      <c r="D34" s="114"/>
    </row>
    <row r="35" spans="1:4" ht="13.5">
      <c r="A35" s="3"/>
      <c r="B35" s="4" t="s">
        <v>10</v>
      </c>
      <c r="C35" s="48"/>
      <c r="D35" s="114"/>
    </row>
    <row r="36" spans="1:4" ht="13.5">
      <c r="A36" s="3"/>
      <c r="B36" s="4" t="s">
        <v>12</v>
      </c>
      <c r="C36" s="48"/>
      <c r="D36" s="114"/>
    </row>
    <row r="37" spans="1:6" ht="13.5">
      <c r="A37" s="3"/>
      <c r="B37" s="4" t="s">
        <v>13</v>
      </c>
      <c r="C37" s="48"/>
      <c r="D37" s="114"/>
      <c r="F37" s="104" t="s">
        <v>225</v>
      </c>
    </row>
    <row r="38" spans="1:4" ht="13.5">
      <c r="A38" s="3"/>
      <c r="B38" s="4" t="s">
        <v>15</v>
      </c>
      <c r="C38" s="48"/>
      <c r="D38" s="114"/>
    </row>
    <row r="39" spans="1:4" ht="13.5">
      <c r="A39" s="3"/>
      <c r="B39" s="4" t="s">
        <v>16</v>
      </c>
      <c r="C39" s="48"/>
      <c r="D39" s="114"/>
    </row>
    <row r="40" spans="1:4" ht="13.5">
      <c r="A40" s="3"/>
      <c r="B40" s="4" t="s">
        <v>17</v>
      </c>
      <c r="C40" s="48"/>
      <c r="D40" s="114"/>
    </row>
    <row r="41" spans="1:4" ht="13.5">
      <c r="A41" s="3"/>
      <c r="B41" s="4"/>
      <c r="C41" s="48"/>
      <c r="D41" s="114"/>
    </row>
    <row r="42" spans="1:4" ht="13.5">
      <c r="A42" s="7"/>
      <c r="B42" s="8"/>
      <c r="C42" s="48"/>
      <c r="D42" s="114"/>
    </row>
    <row r="43" spans="1:4" ht="13.5">
      <c r="A43" s="7" t="s">
        <v>22</v>
      </c>
      <c r="B43" s="4"/>
      <c r="C43" s="48"/>
      <c r="D43" s="114"/>
    </row>
    <row r="44" spans="1:4" ht="13.5">
      <c r="A44" s="3"/>
      <c r="B44" s="4" t="s">
        <v>24</v>
      </c>
      <c r="C44" s="48"/>
      <c r="D44" s="114"/>
    </row>
    <row r="45" spans="1:4" ht="13.5">
      <c r="A45" s="3"/>
      <c r="B45" s="4" t="s">
        <v>26</v>
      </c>
      <c r="C45" s="48"/>
      <c r="D45" s="114"/>
    </row>
    <row r="46" spans="1:4" ht="13.5">
      <c r="A46" s="3"/>
      <c r="B46" s="4" t="s">
        <v>28</v>
      </c>
      <c r="C46" s="48"/>
      <c r="D46" s="114"/>
    </row>
    <row r="47" spans="1:4" ht="13.5">
      <c r="A47" s="3"/>
      <c r="B47" s="4" t="s">
        <v>30</v>
      </c>
      <c r="C47" s="48"/>
      <c r="D47" s="114"/>
    </row>
    <row r="48" spans="1:4" ht="13.5">
      <c r="A48" s="3"/>
      <c r="B48" s="4" t="s">
        <v>32</v>
      </c>
      <c r="C48" s="48"/>
      <c r="D48" s="114"/>
    </row>
    <row r="49" spans="1:4" ht="13.5">
      <c r="A49" s="3"/>
      <c r="B49" s="4" t="s">
        <v>34</v>
      </c>
      <c r="C49" s="48"/>
      <c r="D49" s="114"/>
    </row>
    <row r="50" spans="1:4" ht="14.25" customHeight="1">
      <c r="A50" s="3"/>
      <c r="B50" s="4"/>
      <c r="C50" s="48"/>
      <c r="D50" s="114"/>
    </row>
    <row r="51" spans="1:4" ht="13.5">
      <c r="A51" s="3"/>
      <c r="B51" s="4"/>
      <c r="C51" s="48"/>
      <c r="D51" s="114"/>
    </row>
    <row r="52" spans="1:4" ht="13.5">
      <c r="A52" s="7" t="s">
        <v>40</v>
      </c>
      <c r="B52" s="8"/>
      <c r="C52" s="112">
        <v>-404368853</v>
      </c>
      <c r="D52" s="113">
        <v>1194642294</v>
      </c>
    </row>
    <row r="53" spans="1:4" ht="13.5">
      <c r="A53" s="3"/>
      <c r="B53" s="4"/>
      <c r="C53" s="48"/>
      <c r="D53" s="114"/>
    </row>
    <row r="54" spans="1:4" ht="13.5">
      <c r="A54" s="7" t="s">
        <v>41</v>
      </c>
      <c r="B54" s="4"/>
      <c r="C54" s="112">
        <v>-405250466</v>
      </c>
      <c r="D54" s="113">
        <v>1195410241</v>
      </c>
    </row>
    <row r="55" spans="1:4" ht="13.5">
      <c r="A55" s="3"/>
      <c r="B55" s="4" t="s">
        <v>42</v>
      </c>
      <c r="C55" s="48"/>
      <c r="D55" s="114">
        <v>1195410241</v>
      </c>
    </row>
    <row r="56" spans="1:4" ht="13.5">
      <c r="A56" s="3"/>
      <c r="B56" s="4" t="s">
        <v>43</v>
      </c>
      <c r="C56" s="48"/>
      <c r="D56" s="114"/>
    </row>
    <row r="57" spans="1:4" ht="13.5">
      <c r="A57" s="3"/>
      <c r="B57" s="4" t="s">
        <v>44</v>
      </c>
      <c r="C57" s="48">
        <v>-405250466</v>
      </c>
      <c r="D57" s="114"/>
    </row>
    <row r="58" spans="1:4" ht="13.5">
      <c r="A58" s="3"/>
      <c r="B58" s="4"/>
      <c r="C58" s="48"/>
      <c r="D58" s="114"/>
    </row>
    <row r="59" spans="1:4" ht="13.5">
      <c r="A59" s="7" t="s">
        <v>45</v>
      </c>
      <c r="B59" s="4"/>
      <c r="C59" s="112">
        <v>881613</v>
      </c>
      <c r="D59" s="113">
        <v>-767947</v>
      </c>
    </row>
    <row r="60" spans="1:4" ht="13.5">
      <c r="A60" s="3"/>
      <c r="B60" s="4" t="s">
        <v>46</v>
      </c>
      <c r="C60" s="48">
        <v>881613</v>
      </c>
      <c r="D60" s="114"/>
    </row>
    <row r="61" spans="1:4" ht="13.5">
      <c r="A61" s="3"/>
      <c r="B61" s="4" t="s">
        <v>47</v>
      </c>
      <c r="C61" s="48"/>
      <c r="D61" s="114"/>
    </row>
    <row r="62" spans="1:4" ht="13.5">
      <c r="A62" s="3"/>
      <c r="B62" s="4" t="s">
        <v>48</v>
      </c>
      <c r="C62" s="48"/>
      <c r="D62" s="114"/>
    </row>
    <row r="63" spans="1:4" ht="13.5">
      <c r="A63" s="3"/>
      <c r="B63" s="4" t="s">
        <v>49</v>
      </c>
      <c r="C63" s="48"/>
      <c r="D63" s="114"/>
    </row>
    <row r="64" spans="1:4" ht="13.5">
      <c r="A64" s="3"/>
      <c r="B64" s="4" t="s">
        <v>50</v>
      </c>
      <c r="C64" s="48"/>
      <c r="D64" s="114">
        <v>-767947</v>
      </c>
    </row>
    <row r="65" spans="1:4" ht="13.5">
      <c r="A65" s="3"/>
      <c r="B65" s="4"/>
      <c r="C65" s="48"/>
      <c r="D65" s="114"/>
    </row>
    <row r="66" spans="1:4" ht="13.5">
      <c r="A66" s="7" t="s">
        <v>51</v>
      </c>
      <c r="B66" s="4"/>
      <c r="C66" s="5"/>
      <c r="D66" s="116"/>
    </row>
    <row r="67" spans="1:4" ht="13.5">
      <c r="A67" s="3"/>
      <c r="B67" s="4" t="s">
        <v>52</v>
      </c>
      <c r="C67" s="5"/>
      <c r="D67" s="116"/>
    </row>
    <row r="68" spans="1:4" ht="13.5">
      <c r="A68" s="3"/>
      <c r="B68" s="4" t="s">
        <v>53</v>
      </c>
      <c r="C68" s="5"/>
      <c r="D68" s="116"/>
    </row>
    <row r="69" spans="1:4" ht="13.5">
      <c r="A69" s="117"/>
      <c r="B69" s="57"/>
      <c r="C69" s="118"/>
      <c r="D69" s="119"/>
    </row>
    <row r="70" spans="1:2" ht="13.5">
      <c r="A70" s="61" t="s">
        <v>57</v>
      </c>
      <c r="B70" s="4"/>
    </row>
    <row r="71" spans="1:4" ht="13.5">
      <c r="A71" s="42"/>
      <c r="B71" s="4"/>
      <c r="C71" s="120"/>
      <c r="D71" s="120"/>
    </row>
    <row r="72" ht="13.5">
      <c r="D72" s="120"/>
    </row>
    <row r="76" ht="13.5">
      <c r="D76" s="121"/>
    </row>
    <row r="77" ht="13.5">
      <c r="D77" s="121"/>
    </row>
    <row r="78" spans="4:6" ht="13.5">
      <c r="D78" s="121"/>
      <c r="E78" s="122"/>
      <c r="F78" s="123"/>
    </row>
  </sheetData>
  <sheetProtection/>
  <mergeCells count="3">
    <mergeCell ref="A2:D2"/>
    <mergeCell ref="A3:D3"/>
    <mergeCell ref="A4:D4"/>
  </mergeCells>
  <printOptions horizontalCentered="1" verticalCentered="1"/>
  <pageMargins left="0.2362204724409449" right="0.03937007874015748" top="0.35433070866141736" bottom="0.35433070866141736" header="0.31496062992125984" footer="0.31496062992125984"/>
  <pageSetup fitToHeight="1" fitToWidth="1" horizontalDpi="600" verticalDpi="600" orientation="portrait" scale="67" r:id="rId2"/>
  <headerFooter>
    <oddHeader>&amp;R&amp;14 7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80"/>
  <sheetViews>
    <sheetView showGridLines="0" zoomScalePageLayoutView="0" workbookViewId="0" topLeftCell="A1">
      <selection activeCell="A7" sqref="A7"/>
    </sheetView>
  </sheetViews>
  <sheetFormatPr defaultColWidth="11.00390625" defaultRowHeight="12"/>
  <cols>
    <col min="1" max="1" width="80.375" style="64" customWidth="1"/>
    <col min="2" max="2" width="16.50390625" style="75" bestFit="1" customWidth="1"/>
    <col min="3" max="3" width="16.625" style="75" customWidth="1"/>
    <col min="4" max="4" width="15.625" style="124" bestFit="1" customWidth="1"/>
    <col min="5" max="5" width="23.50390625" style="125" customWidth="1"/>
    <col min="6" max="6" width="23.75390625" style="126" customWidth="1"/>
    <col min="7" max="7" width="17.375" style="126" customWidth="1"/>
    <col min="8" max="8" width="16.00390625" style="126" customWidth="1"/>
    <col min="9" max="9" width="14.75390625" style="126" bestFit="1" customWidth="1"/>
    <col min="10" max="10" width="19.75390625" style="127" customWidth="1"/>
    <col min="11" max="13" width="11.00390625" style="126" customWidth="1"/>
    <col min="14" max="16384" width="11.00390625" style="64" customWidth="1"/>
  </cols>
  <sheetData>
    <row r="1" spans="1:3" ht="18">
      <c r="A1" s="267" t="s">
        <v>0</v>
      </c>
      <c r="B1" s="268"/>
      <c r="C1" s="269"/>
    </row>
    <row r="2" spans="1:3" ht="18">
      <c r="A2" s="270" t="s">
        <v>166</v>
      </c>
      <c r="B2" s="271"/>
      <c r="C2" s="272"/>
    </row>
    <row r="3" spans="1:3" ht="18">
      <c r="A3" s="273" t="s">
        <v>167</v>
      </c>
      <c r="B3" s="274"/>
      <c r="C3" s="275"/>
    </row>
    <row r="4" spans="1:9" ht="18">
      <c r="A4" s="128" t="s">
        <v>114</v>
      </c>
      <c r="B4" s="129">
        <v>44561</v>
      </c>
      <c r="C4" s="130">
        <v>44196</v>
      </c>
      <c r="F4" s="276">
        <v>2017</v>
      </c>
      <c r="G4" s="276"/>
      <c r="H4" s="276"/>
      <c r="I4" s="276"/>
    </row>
    <row r="5" spans="1:5" ht="8.25" customHeight="1">
      <c r="A5" s="131"/>
      <c r="B5" s="132"/>
      <c r="C5" s="133"/>
      <c r="D5" s="134"/>
      <c r="E5" s="135"/>
    </row>
    <row r="6" spans="1:10" ht="18">
      <c r="A6" s="136" t="s">
        <v>168</v>
      </c>
      <c r="B6" s="137"/>
      <c r="C6" s="138"/>
      <c r="D6" s="134"/>
      <c r="E6" s="135"/>
      <c r="F6" s="139" t="s">
        <v>169</v>
      </c>
      <c r="G6" s="140"/>
      <c r="H6" s="139"/>
      <c r="I6" s="139"/>
      <c r="J6" s="140"/>
    </row>
    <row r="7" spans="1:10" ht="18">
      <c r="A7" s="136" t="s">
        <v>170</v>
      </c>
      <c r="B7" s="141">
        <v>14961126018</v>
      </c>
      <c r="C7" s="142">
        <v>14226868751</v>
      </c>
      <c r="D7" s="134"/>
      <c r="E7" s="135"/>
      <c r="F7" s="139">
        <v>1000</v>
      </c>
      <c r="G7" s="140">
        <v>12542800358.28</v>
      </c>
      <c r="H7" s="143" t="s">
        <v>171</v>
      </c>
      <c r="I7" s="139"/>
      <c r="J7" s="140"/>
    </row>
    <row r="8" spans="1:10" ht="18">
      <c r="A8" s="81" t="s">
        <v>233</v>
      </c>
      <c r="B8" s="45">
        <v>0</v>
      </c>
      <c r="C8" s="144">
        <v>0</v>
      </c>
      <c r="D8" s="134"/>
      <c r="E8" s="135"/>
      <c r="F8" s="139">
        <v>2000</v>
      </c>
      <c r="G8" s="140">
        <v>236439593</v>
      </c>
      <c r="H8" s="140" t="s">
        <v>239</v>
      </c>
      <c r="I8" s="145"/>
      <c r="J8" s="140"/>
    </row>
    <row r="9" spans="1:10" ht="18">
      <c r="A9" s="81" t="s">
        <v>172</v>
      </c>
      <c r="B9" s="45">
        <v>0</v>
      </c>
      <c r="C9" s="144">
        <v>0</v>
      </c>
      <c r="D9" s="277"/>
      <c r="E9" s="277"/>
      <c r="F9" s="146"/>
      <c r="G9" s="147"/>
      <c r="H9" s="140" t="s">
        <v>240</v>
      </c>
      <c r="I9" s="145"/>
      <c r="J9" s="140"/>
    </row>
    <row r="10" spans="1:10" ht="18">
      <c r="A10" s="81" t="s">
        <v>173</v>
      </c>
      <c r="B10" s="45">
        <v>0</v>
      </c>
      <c r="C10" s="144">
        <v>0</v>
      </c>
      <c r="D10" s="148"/>
      <c r="E10" s="135"/>
      <c r="F10" s="146"/>
      <c r="G10" s="147"/>
      <c r="H10" s="143" t="s">
        <v>171</v>
      </c>
      <c r="I10" s="139"/>
      <c r="J10" s="140"/>
    </row>
    <row r="11" spans="1:10" ht="18">
      <c r="A11" s="81" t="s">
        <v>174</v>
      </c>
      <c r="B11" s="45">
        <v>0</v>
      </c>
      <c r="C11" s="144">
        <v>0</v>
      </c>
      <c r="D11" s="149"/>
      <c r="E11" s="135"/>
      <c r="F11" s="146"/>
      <c r="G11" s="147"/>
      <c r="H11" s="139" t="s">
        <v>175</v>
      </c>
      <c r="I11" s="139"/>
      <c r="J11" s="140"/>
    </row>
    <row r="12" spans="1:10" ht="18">
      <c r="A12" s="81" t="s">
        <v>176</v>
      </c>
      <c r="B12" s="45">
        <v>0</v>
      </c>
      <c r="C12" s="144">
        <v>0</v>
      </c>
      <c r="D12" s="148"/>
      <c r="E12" s="150"/>
      <c r="F12" s="146"/>
      <c r="G12" s="147"/>
      <c r="H12" s="139" t="s">
        <v>177</v>
      </c>
      <c r="I12" s="139"/>
      <c r="J12" s="140"/>
    </row>
    <row r="13" spans="1:10" ht="18">
      <c r="A13" s="81" t="s">
        <v>178</v>
      </c>
      <c r="B13" s="45">
        <v>0</v>
      </c>
      <c r="C13" s="144">
        <v>0</v>
      </c>
      <c r="D13" s="148"/>
      <c r="E13" s="150"/>
      <c r="F13" s="146"/>
      <c r="G13" s="147"/>
      <c r="H13" s="139" t="s">
        <v>179</v>
      </c>
      <c r="I13" s="139"/>
      <c r="J13" s="140"/>
    </row>
    <row r="14" spans="1:10" ht="18">
      <c r="A14" s="81" t="s">
        <v>180</v>
      </c>
      <c r="B14" s="45">
        <v>0</v>
      </c>
      <c r="C14" s="144">
        <v>0</v>
      </c>
      <c r="D14" s="151"/>
      <c r="E14" s="150"/>
      <c r="F14" s="152"/>
      <c r="G14" s="146"/>
      <c r="H14" s="146"/>
      <c r="I14" s="146"/>
      <c r="J14" s="147"/>
    </row>
    <row r="15" spans="1:10" ht="54">
      <c r="A15" s="186" t="s">
        <v>234</v>
      </c>
      <c r="B15" s="45">
        <v>0</v>
      </c>
      <c r="C15" s="144">
        <v>0</v>
      </c>
      <c r="D15" s="148"/>
      <c r="E15" s="153"/>
      <c r="F15" s="154"/>
      <c r="G15" s="155"/>
      <c r="H15" s="156"/>
      <c r="I15" s="156"/>
      <c r="J15" s="157"/>
    </row>
    <row r="16" spans="1:10" ht="18">
      <c r="A16" s="81" t="s">
        <v>181</v>
      </c>
      <c r="B16" s="21">
        <v>0</v>
      </c>
      <c r="C16" s="43">
        <v>0</v>
      </c>
      <c r="D16" s="148"/>
      <c r="E16" s="153"/>
      <c r="F16" s="158"/>
      <c r="G16" s="159"/>
      <c r="H16" s="156"/>
      <c r="I16" s="156"/>
      <c r="J16" s="157"/>
    </row>
    <row r="17" spans="1:10" ht="18">
      <c r="A17" s="81" t="s">
        <v>182</v>
      </c>
      <c r="B17" s="21">
        <v>0</v>
      </c>
      <c r="C17" s="43">
        <v>0</v>
      </c>
      <c r="D17" s="148"/>
      <c r="E17" s="135"/>
      <c r="F17" s="156"/>
      <c r="G17" s="156"/>
      <c r="H17" s="156"/>
      <c r="I17" s="156"/>
      <c r="J17" s="157"/>
    </row>
    <row r="18" spans="1:7" ht="18">
      <c r="A18" s="81" t="s">
        <v>183</v>
      </c>
      <c r="B18" s="160">
        <v>14961126018</v>
      </c>
      <c r="C18" s="161"/>
      <c r="D18" s="148"/>
      <c r="E18" s="162"/>
      <c r="F18" s="156"/>
      <c r="G18" s="156"/>
    </row>
    <row r="19" spans="1:7" ht="18">
      <c r="A19" s="81" t="s">
        <v>241</v>
      </c>
      <c r="B19" s="21">
        <v>0</v>
      </c>
      <c r="C19" s="43">
        <v>0</v>
      </c>
      <c r="D19" s="148"/>
      <c r="E19" s="135"/>
      <c r="F19" s="156"/>
      <c r="G19" s="156"/>
    </row>
    <row r="20" spans="1:7" ht="18">
      <c r="A20" s="136" t="s">
        <v>184</v>
      </c>
      <c r="B20" s="163">
        <v>14961126017</v>
      </c>
      <c r="C20" s="142">
        <v>14226868751</v>
      </c>
      <c r="D20" s="164"/>
      <c r="E20" s="165"/>
      <c r="F20" s="159"/>
      <c r="G20" s="159"/>
    </row>
    <row r="21" spans="1:9" ht="18">
      <c r="A21" s="81" t="s">
        <v>185</v>
      </c>
      <c r="B21" s="21">
        <v>11867214390</v>
      </c>
      <c r="C21" s="43">
        <v>11569075138</v>
      </c>
      <c r="D21" s="148"/>
      <c r="E21" s="151"/>
      <c r="F21" s="147"/>
      <c r="G21" s="152"/>
      <c r="H21" s="139"/>
      <c r="I21" s="139"/>
    </row>
    <row r="22" spans="1:9" ht="18">
      <c r="A22" s="81" t="s">
        <v>186</v>
      </c>
      <c r="B22" s="21">
        <v>91681571</v>
      </c>
      <c r="C22" s="43">
        <v>155200451</v>
      </c>
      <c r="D22" s="148"/>
      <c r="E22" s="166"/>
      <c r="F22" s="146"/>
      <c r="G22" s="146" t="s">
        <v>28</v>
      </c>
      <c r="H22" s="139"/>
      <c r="I22" s="139"/>
    </row>
    <row r="23" spans="1:7" ht="18">
      <c r="A23" s="81" t="s">
        <v>187</v>
      </c>
      <c r="B23" s="21">
        <v>2669865221</v>
      </c>
      <c r="C23" s="43">
        <v>2369471679</v>
      </c>
      <c r="D23" s="148"/>
      <c r="E23" s="135"/>
      <c r="F23" s="156"/>
      <c r="G23" s="157"/>
    </row>
    <row r="24" spans="1:7" ht="18">
      <c r="A24" s="81" t="s">
        <v>188</v>
      </c>
      <c r="B24" s="21">
        <v>0</v>
      </c>
      <c r="C24" s="43">
        <v>0</v>
      </c>
      <c r="D24" s="148"/>
      <c r="E24" s="167"/>
      <c r="F24" s="156"/>
      <c r="G24" s="156"/>
    </row>
    <row r="25" spans="1:7" ht="18">
      <c r="A25" s="81" t="s">
        <v>189</v>
      </c>
      <c r="B25" s="21">
        <v>0</v>
      </c>
      <c r="C25" s="43">
        <v>0</v>
      </c>
      <c r="D25" s="148"/>
      <c r="E25" s="135"/>
      <c r="F25" s="156"/>
      <c r="G25" s="156"/>
    </row>
    <row r="26" spans="1:7" ht="18">
      <c r="A26" s="81" t="s">
        <v>190</v>
      </c>
      <c r="B26" s="21">
        <v>0</v>
      </c>
      <c r="C26" s="43">
        <v>0</v>
      </c>
      <c r="D26" s="148"/>
      <c r="E26" s="135"/>
      <c r="F26" s="156"/>
      <c r="G26" s="156"/>
    </row>
    <row r="27" spans="1:7" ht="18">
      <c r="A27" s="81" t="s">
        <v>191</v>
      </c>
      <c r="B27" s="21">
        <v>106030310</v>
      </c>
      <c r="C27" s="43">
        <v>7097394</v>
      </c>
      <c r="D27" s="148"/>
      <c r="E27" s="135"/>
      <c r="F27" s="156"/>
      <c r="G27" s="156"/>
    </row>
    <row r="28" spans="1:7" ht="18">
      <c r="A28" s="81" t="s">
        <v>192</v>
      </c>
      <c r="B28" s="21">
        <v>0</v>
      </c>
      <c r="C28" s="43">
        <v>0</v>
      </c>
      <c r="D28" s="148"/>
      <c r="E28" s="135"/>
      <c r="F28" s="156"/>
      <c r="G28" s="156"/>
    </row>
    <row r="29" spans="1:7" ht="18">
      <c r="A29" s="81" t="s">
        <v>193</v>
      </c>
      <c r="B29" s="21">
        <v>1000</v>
      </c>
      <c r="C29" s="43">
        <v>0</v>
      </c>
      <c r="D29" s="148"/>
      <c r="E29" s="167"/>
      <c r="F29" s="156"/>
      <c r="G29" s="156"/>
    </row>
    <row r="30" spans="1:7" ht="18">
      <c r="A30" s="81" t="s">
        <v>194</v>
      </c>
      <c r="B30" s="160"/>
      <c r="C30" s="161"/>
      <c r="D30" s="148"/>
      <c r="E30" s="135"/>
      <c r="F30" s="156"/>
      <c r="G30" s="156"/>
    </row>
    <row r="31" spans="1:7" ht="18">
      <c r="A31" s="81" t="s">
        <v>195</v>
      </c>
      <c r="B31" s="160"/>
      <c r="C31" s="161"/>
      <c r="D31" s="148"/>
      <c r="E31" s="135"/>
      <c r="F31" s="156"/>
      <c r="G31" s="156"/>
    </row>
    <row r="32" spans="1:7" ht="18">
      <c r="A32" s="81" t="s">
        <v>196</v>
      </c>
      <c r="B32" s="160"/>
      <c r="C32" s="161"/>
      <c r="D32" s="148"/>
      <c r="E32" s="135"/>
      <c r="F32" s="156"/>
      <c r="G32" s="156"/>
    </row>
    <row r="33" spans="1:7" ht="18">
      <c r="A33" s="81" t="s">
        <v>197</v>
      </c>
      <c r="B33" s="160"/>
      <c r="C33" s="161"/>
      <c r="D33" s="148"/>
      <c r="E33" s="135"/>
      <c r="F33" s="156"/>
      <c r="G33" s="156"/>
    </row>
    <row r="34" spans="1:7" ht="18">
      <c r="A34" s="81" t="s">
        <v>198</v>
      </c>
      <c r="B34" s="21">
        <v>9783536.04</v>
      </c>
      <c r="C34" s="43">
        <v>3116372</v>
      </c>
      <c r="D34" s="148"/>
      <c r="E34" s="135"/>
      <c r="F34" s="156"/>
      <c r="G34" s="156"/>
    </row>
    <row r="35" spans="1:7" ht="18">
      <c r="A35" s="81" t="s">
        <v>199</v>
      </c>
      <c r="B35" s="160"/>
      <c r="C35" s="161"/>
      <c r="D35" s="149"/>
      <c r="E35" s="135"/>
      <c r="F35" s="156"/>
      <c r="G35" s="156"/>
    </row>
    <row r="36" spans="1:7" ht="18">
      <c r="A36" s="81" t="s">
        <v>200</v>
      </c>
      <c r="B36" s="168">
        <v>216549989</v>
      </c>
      <c r="C36" s="85">
        <v>122907716</v>
      </c>
      <c r="D36" s="148"/>
      <c r="E36" s="135"/>
      <c r="F36" s="156"/>
      <c r="G36" s="156"/>
    </row>
    <row r="37" spans="1:7" ht="18">
      <c r="A37" s="169" t="s">
        <v>201</v>
      </c>
      <c r="B37" s="170">
        <v>0</v>
      </c>
      <c r="C37" s="171">
        <v>0</v>
      </c>
      <c r="D37" s="148"/>
      <c r="E37" s="135"/>
      <c r="F37" s="156"/>
      <c r="G37" s="156"/>
    </row>
    <row r="38" spans="1:7" ht="7.5" customHeight="1">
      <c r="A38" s="81"/>
      <c r="B38" s="160"/>
      <c r="C38" s="161"/>
      <c r="D38" s="148"/>
      <c r="E38" s="135"/>
      <c r="F38" s="156"/>
      <c r="G38" s="156"/>
    </row>
    <row r="39" spans="1:7" ht="18">
      <c r="A39" s="136" t="s">
        <v>202</v>
      </c>
      <c r="B39" s="160"/>
      <c r="C39" s="161"/>
      <c r="D39" s="148"/>
      <c r="E39" s="135"/>
      <c r="F39" s="156"/>
      <c r="G39" s="156"/>
    </row>
    <row r="40" spans="1:7" ht="18">
      <c r="A40" s="136" t="s">
        <v>170</v>
      </c>
      <c r="B40" s="172">
        <v>0</v>
      </c>
      <c r="C40" s="173">
        <v>6587330</v>
      </c>
      <c r="D40" s="148"/>
      <c r="E40" s="135"/>
      <c r="F40" s="156"/>
      <c r="G40" s="156"/>
    </row>
    <row r="41" spans="1:7" ht="18">
      <c r="A41" s="81" t="s">
        <v>203</v>
      </c>
      <c r="B41" s="160">
        <v>0</v>
      </c>
      <c r="C41" s="161">
        <v>0</v>
      </c>
      <c r="D41" s="148"/>
      <c r="E41" s="135"/>
      <c r="F41" s="156"/>
      <c r="G41" s="156"/>
    </row>
    <row r="42" spans="1:7" ht="18">
      <c r="A42" s="81" t="s">
        <v>204</v>
      </c>
      <c r="B42" s="160">
        <v>0</v>
      </c>
      <c r="C42" s="161">
        <v>6587330</v>
      </c>
      <c r="D42" s="149"/>
      <c r="E42" s="135"/>
      <c r="F42" s="156"/>
      <c r="G42" s="156"/>
    </row>
    <row r="43" spans="1:7" ht="18">
      <c r="A43" s="81" t="s">
        <v>242</v>
      </c>
      <c r="B43" s="160">
        <v>0</v>
      </c>
      <c r="C43" s="161">
        <v>0</v>
      </c>
      <c r="D43" s="148"/>
      <c r="E43" s="135"/>
      <c r="F43" s="156"/>
      <c r="G43" s="156"/>
    </row>
    <row r="44" spans="1:7" ht="18">
      <c r="A44" s="136" t="s">
        <v>184</v>
      </c>
      <c r="B44" s="172">
        <v>0</v>
      </c>
      <c r="C44" s="173">
        <v>-6587330</v>
      </c>
      <c r="D44" s="148"/>
      <c r="E44" s="135"/>
      <c r="F44" s="156"/>
      <c r="G44" s="156"/>
    </row>
    <row r="45" spans="1:7" ht="18">
      <c r="A45" s="81" t="s">
        <v>203</v>
      </c>
      <c r="B45" s="137">
        <v>0</v>
      </c>
      <c r="C45" s="161">
        <v>0</v>
      </c>
      <c r="D45" s="164"/>
      <c r="E45" s="135"/>
      <c r="F45" s="156"/>
      <c r="G45" s="156"/>
    </row>
    <row r="46" spans="1:7" ht="18">
      <c r="A46" s="81" t="s">
        <v>204</v>
      </c>
      <c r="B46" s="160">
        <v>0</v>
      </c>
      <c r="C46" s="161">
        <v>-6587330</v>
      </c>
      <c r="D46" s="148"/>
      <c r="E46" s="135"/>
      <c r="F46" s="156"/>
      <c r="G46" s="156"/>
    </row>
    <row r="47" spans="1:7" ht="18">
      <c r="A47" s="81" t="s">
        <v>205</v>
      </c>
      <c r="B47" s="168">
        <v>0</v>
      </c>
      <c r="C47" s="85">
        <v>0</v>
      </c>
      <c r="D47" s="148"/>
      <c r="E47" s="135"/>
      <c r="F47" s="156"/>
      <c r="G47" s="156"/>
    </row>
    <row r="48" spans="1:7" ht="18">
      <c r="A48" s="169" t="s">
        <v>206</v>
      </c>
      <c r="B48" s="160">
        <v>0</v>
      </c>
      <c r="C48" s="161">
        <v>0</v>
      </c>
      <c r="D48" s="148"/>
      <c r="E48" s="135"/>
      <c r="F48" s="156"/>
      <c r="G48" s="156"/>
    </row>
    <row r="49" spans="1:7" ht="7.5" customHeight="1">
      <c r="A49" s="81"/>
      <c r="B49" s="160"/>
      <c r="C49" s="161"/>
      <c r="D49" s="148"/>
      <c r="E49" s="135"/>
      <c r="F49" s="156"/>
      <c r="G49" s="156"/>
    </row>
    <row r="50" spans="1:7" ht="18">
      <c r="A50" s="136" t="s">
        <v>207</v>
      </c>
      <c r="B50" s="160"/>
      <c r="C50" s="161"/>
      <c r="D50" s="174"/>
      <c r="E50" s="135"/>
      <c r="F50" s="156"/>
      <c r="G50" s="156"/>
    </row>
    <row r="51" spans="1:7" ht="18">
      <c r="A51" s="136" t="s">
        <v>170</v>
      </c>
      <c r="B51" s="160"/>
      <c r="C51" s="161"/>
      <c r="D51" s="148"/>
      <c r="E51" s="135"/>
      <c r="F51" s="156"/>
      <c r="G51" s="156"/>
    </row>
    <row r="52" spans="1:7" ht="18">
      <c r="A52" s="81" t="s">
        <v>208</v>
      </c>
      <c r="B52" s="160"/>
      <c r="C52" s="161"/>
      <c r="D52" s="148"/>
      <c r="E52" s="135"/>
      <c r="F52" s="156"/>
      <c r="G52" s="156"/>
    </row>
    <row r="53" spans="1:10" ht="18">
      <c r="A53" s="81" t="s">
        <v>209</v>
      </c>
      <c r="B53" s="160"/>
      <c r="C53" s="161"/>
      <c r="D53" s="148"/>
      <c r="E53" s="135"/>
      <c r="F53" s="156"/>
      <c r="G53" s="156"/>
      <c r="H53" s="127">
        <v>2669865221</v>
      </c>
      <c r="I53" s="127">
        <v>778863.78</v>
      </c>
      <c r="J53" s="175">
        <v>2669086357.22</v>
      </c>
    </row>
    <row r="54" spans="1:10" ht="18">
      <c r="A54" s="81" t="s">
        <v>210</v>
      </c>
      <c r="B54" s="160">
        <v>210129041</v>
      </c>
      <c r="C54" s="161">
        <v>117368381</v>
      </c>
      <c r="D54" s="148"/>
      <c r="E54" s="135"/>
      <c r="F54" s="156"/>
      <c r="G54" s="156"/>
      <c r="H54" s="126" t="s">
        <v>211</v>
      </c>
      <c r="I54" s="127" t="s">
        <v>212</v>
      </c>
      <c r="J54" s="126"/>
    </row>
    <row r="55" spans="1:7" ht="18">
      <c r="A55" s="81" t="s">
        <v>243</v>
      </c>
      <c r="B55" s="160"/>
      <c r="C55" s="161"/>
      <c r="D55" s="148"/>
      <c r="E55" s="167"/>
      <c r="F55" s="156"/>
      <c r="G55" s="156"/>
    </row>
    <row r="56" spans="1:7" ht="18">
      <c r="A56" s="136" t="s">
        <v>184</v>
      </c>
      <c r="B56" s="160"/>
      <c r="C56" s="161"/>
      <c r="D56" s="148"/>
      <c r="E56" s="135"/>
      <c r="F56" s="156"/>
      <c r="G56" s="156"/>
    </row>
    <row r="57" spans="1:7" ht="18">
      <c r="A57" s="81" t="s">
        <v>213</v>
      </c>
      <c r="B57" s="160"/>
      <c r="C57" s="161"/>
      <c r="D57" s="148"/>
      <c r="E57" s="135"/>
      <c r="F57" s="156"/>
      <c r="G57" s="156"/>
    </row>
    <row r="58" spans="1:7" ht="18">
      <c r="A58" s="81" t="s">
        <v>209</v>
      </c>
      <c r="B58" s="160"/>
      <c r="C58" s="161"/>
      <c r="D58" s="164"/>
      <c r="E58" s="148"/>
      <c r="F58" s="156"/>
      <c r="G58" s="156"/>
    </row>
    <row r="59" spans="1:7" ht="18">
      <c r="A59" s="81" t="s">
        <v>210</v>
      </c>
      <c r="B59" s="160">
        <v>117368381</v>
      </c>
      <c r="C59" s="43">
        <v>476782727</v>
      </c>
      <c r="D59" s="148"/>
      <c r="E59" s="149"/>
      <c r="F59" s="156"/>
      <c r="G59" s="156"/>
    </row>
    <row r="60" spans="1:7" ht="18">
      <c r="A60" s="81" t="s">
        <v>214</v>
      </c>
      <c r="B60" s="160"/>
      <c r="C60" s="161"/>
      <c r="D60" s="148"/>
      <c r="E60" s="148"/>
      <c r="F60" s="156"/>
      <c r="G60" s="156"/>
    </row>
    <row r="61" spans="1:7" ht="18">
      <c r="A61" s="169" t="s">
        <v>215</v>
      </c>
      <c r="B61" s="176">
        <v>92760660</v>
      </c>
      <c r="C61" s="177">
        <v>-359414346</v>
      </c>
      <c r="D61" s="148"/>
      <c r="E61" s="148"/>
      <c r="F61" s="156"/>
      <c r="G61" s="156"/>
    </row>
    <row r="62" spans="1:7" ht="6.75" customHeight="1">
      <c r="A62" s="81"/>
      <c r="B62" s="160"/>
      <c r="C62" s="161"/>
      <c r="D62" s="148"/>
      <c r="E62" s="135"/>
      <c r="F62" s="156"/>
      <c r="G62" s="156"/>
    </row>
    <row r="63" spans="1:7" ht="18">
      <c r="A63" s="169" t="s">
        <v>216</v>
      </c>
      <c r="B63" s="160">
        <v>92760660</v>
      </c>
      <c r="C63" s="161">
        <v>-359414346</v>
      </c>
      <c r="D63" s="148"/>
      <c r="E63" s="164"/>
      <c r="F63" s="156"/>
      <c r="G63" s="156"/>
    </row>
    <row r="64" spans="1:7" ht="6.75" customHeight="1">
      <c r="A64" s="81"/>
      <c r="B64" s="160"/>
      <c r="C64" s="161"/>
      <c r="D64" s="148"/>
      <c r="E64" s="135"/>
      <c r="F64" s="156"/>
      <c r="G64" s="156"/>
    </row>
    <row r="65" spans="1:7" ht="18">
      <c r="A65" s="169" t="s">
        <v>217</v>
      </c>
      <c r="B65" s="160">
        <v>117368381</v>
      </c>
      <c r="C65" s="161">
        <v>476782727</v>
      </c>
      <c r="D65" s="148"/>
      <c r="E65" s="135"/>
      <c r="F65" s="156"/>
      <c r="G65" s="156"/>
    </row>
    <row r="66" spans="1:7" ht="18">
      <c r="A66" s="178" t="s">
        <v>218</v>
      </c>
      <c r="B66" s="179">
        <f>+B63+B65</f>
        <v>210129041</v>
      </c>
      <c r="C66" s="180">
        <v>117368381</v>
      </c>
      <c r="D66" s="148"/>
      <c r="E66" s="135"/>
      <c r="F66" s="156"/>
      <c r="G66" s="156"/>
    </row>
    <row r="67" spans="1:7" ht="18">
      <c r="A67" s="2" t="s">
        <v>57</v>
      </c>
      <c r="B67" s="87"/>
      <c r="C67" s="87"/>
      <c r="D67" s="148"/>
      <c r="E67" s="149"/>
      <c r="F67" s="156"/>
      <c r="G67" s="156"/>
    </row>
    <row r="68" spans="2:7" ht="18">
      <c r="B68" s="87"/>
      <c r="C68" s="87"/>
      <c r="D68" s="148"/>
      <c r="E68" s="148"/>
      <c r="F68" s="181"/>
      <c r="G68" s="156"/>
    </row>
    <row r="69" spans="4:7" ht="18">
      <c r="D69" s="148"/>
      <c r="E69" s="148"/>
      <c r="F69" s="181"/>
      <c r="G69" s="156"/>
    </row>
    <row r="70" spans="4:7" ht="18">
      <c r="D70" s="148"/>
      <c r="E70" s="151"/>
      <c r="F70" s="181"/>
      <c r="G70" s="156"/>
    </row>
    <row r="71" spans="4:7" ht="18">
      <c r="D71" s="148"/>
      <c r="E71" s="148"/>
      <c r="F71" s="182"/>
      <c r="G71" s="156"/>
    </row>
    <row r="72" spans="4:7" ht="18">
      <c r="D72" s="148"/>
      <c r="E72" s="148"/>
      <c r="F72" s="182"/>
      <c r="G72" s="156"/>
    </row>
    <row r="73" spans="4:7" ht="18">
      <c r="D73" s="148"/>
      <c r="E73" s="148"/>
      <c r="F73" s="156"/>
      <c r="G73" s="156"/>
    </row>
    <row r="74" spans="4:7" ht="18">
      <c r="D74" s="148"/>
      <c r="E74" s="148"/>
      <c r="F74" s="154"/>
      <c r="G74" s="156"/>
    </row>
    <row r="75" spans="4:7" ht="18">
      <c r="D75" s="148"/>
      <c r="E75" s="162"/>
      <c r="F75" s="157"/>
      <c r="G75" s="156"/>
    </row>
    <row r="76" spans="4:7" ht="18">
      <c r="D76" s="148"/>
      <c r="E76" s="135"/>
      <c r="F76" s="156"/>
      <c r="G76" s="156"/>
    </row>
    <row r="77" spans="4:7" ht="18">
      <c r="D77" s="148"/>
      <c r="E77" s="183"/>
      <c r="F77" s="184"/>
      <c r="G77" s="156"/>
    </row>
    <row r="78" spans="4:7" ht="18">
      <c r="D78" s="148"/>
      <c r="E78" s="185"/>
      <c r="F78" s="184"/>
      <c r="G78" s="156"/>
    </row>
    <row r="79" spans="4:7" ht="18">
      <c r="D79" s="148"/>
      <c r="E79" s="135"/>
      <c r="F79" s="156"/>
      <c r="G79" s="156"/>
    </row>
    <row r="80" spans="4:7" ht="18">
      <c r="D80" s="148"/>
      <c r="E80" s="135"/>
      <c r="F80" s="156"/>
      <c r="G80" s="156"/>
    </row>
  </sheetData>
  <sheetProtection/>
  <mergeCells count="5">
    <mergeCell ref="A1:C1"/>
    <mergeCell ref="A2:C2"/>
    <mergeCell ref="A3:C3"/>
    <mergeCell ref="F4:I4"/>
    <mergeCell ref="D9:E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6" r:id="rId2"/>
  <headerFooter>
    <oddHeader>&amp;R&amp;14 8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42"/>
  <sheetViews>
    <sheetView showGridLines="0" zoomScalePageLayoutView="0" workbookViewId="0" topLeftCell="A1">
      <selection activeCell="I25" sqref="I25"/>
    </sheetView>
  </sheetViews>
  <sheetFormatPr defaultColWidth="11.00390625" defaultRowHeight="12"/>
  <cols>
    <col min="1" max="1" width="2.375" style="2" customWidth="1"/>
    <col min="2" max="2" width="43.375" style="2" customWidth="1"/>
    <col min="3" max="3" width="15.375" style="2" bestFit="1" customWidth="1"/>
    <col min="4" max="4" width="12.75390625" style="221" customWidth="1"/>
    <col min="5" max="5" width="12.375" style="221" customWidth="1"/>
    <col min="6" max="6" width="14.875" style="2" customWidth="1"/>
    <col min="7" max="7" width="12.375" style="2" customWidth="1"/>
    <col min="8" max="8" width="13.125" style="187" bestFit="1" customWidth="1"/>
    <col min="9" max="9" width="10.50390625" style="2" bestFit="1" customWidth="1"/>
    <col min="10" max="11" width="12.375" style="2" bestFit="1" customWidth="1"/>
    <col min="12" max="16384" width="11.00390625" style="2" customWidth="1"/>
  </cols>
  <sheetData>
    <row r="1" spans="1:7" ht="13.5">
      <c r="A1" s="251" t="s">
        <v>0</v>
      </c>
      <c r="B1" s="252"/>
      <c r="C1" s="252"/>
      <c r="D1" s="252"/>
      <c r="E1" s="252"/>
      <c r="F1" s="252"/>
      <c r="G1" s="253"/>
    </row>
    <row r="2" spans="1:7" ht="13.5">
      <c r="A2" s="254" t="s">
        <v>113</v>
      </c>
      <c r="B2" s="255"/>
      <c r="C2" s="255"/>
      <c r="D2" s="255"/>
      <c r="E2" s="255"/>
      <c r="F2" s="255"/>
      <c r="G2" s="256"/>
    </row>
    <row r="3" spans="1:7" ht="13.5">
      <c r="A3" s="257" t="s">
        <v>237</v>
      </c>
      <c r="B3" s="258"/>
      <c r="C3" s="258"/>
      <c r="D3" s="258"/>
      <c r="E3" s="258"/>
      <c r="F3" s="258"/>
      <c r="G3" s="259"/>
    </row>
    <row r="4" spans="1:7" ht="40.5">
      <c r="A4" s="278" t="s">
        <v>114</v>
      </c>
      <c r="B4" s="279"/>
      <c r="C4" s="188" t="s">
        <v>115</v>
      </c>
      <c r="D4" s="189" t="s">
        <v>116</v>
      </c>
      <c r="E4" s="190" t="s">
        <v>117</v>
      </c>
      <c r="F4" s="191" t="s">
        <v>118</v>
      </c>
      <c r="G4" s="192" t="s">
        <v>119</v>
      </c>
    </row>
    <row r="5" spans="1:7" ht="13.5">
      <c r="A5" s="3"/>
      <c r="B5" s="4"/>
      <c r="C5" s="193"/>
      <c r="D5" s="14"/>
      <c r="E5" s="194"/>
      <c r="F5" s="5"/>
      <c r="G5" s="195"/>
    </row>
    <row r="6" spans="1:8" s="12" customFormat="1" ht="13.5">
      <c r="A6" s="7" t="s">
        <v>4</v>
      </c>
      <c r="B6" s="8"/>
      <c r="C6" s="196"/>
      <c r="D6" s="197"/>
      <c r="E6" s="198"/>
      <c r="F6" s="199"/>
      <c r="G6" s="200"/>
      <c r="H6" s="201"/>
    </row>
    <row r="7" spans="1:12" ht="13.5">
      <c r="A7" s="3"/>
      <c r="B7" s="4"/>
      <c r="C7" s="194"/>
      <c r="D7" s="14"/>
      <c r="E7" s="194"/>
      <c r="F7" s="5"/>
      <c r="G7" s="195"/>
      <c r="I7" s="12"/>
      <c r="J7" s="12"/>
      <c r="K7" s="12"/>
      <c r="L7" s="12"/>
    </row>
    <row r="8" spans="1:8" s="12" customFormat="1" ht="13.5">
      <c r="A8" s="7" t="s">
        <v>6</v>
      </c>
      <c r="B8" s="8"/>
      <c r="C8" s="202">
        <v>154006659</v>
      </c>
      <c r="D8" s="203">
        <v>383732810</v>
      </c>
      <c r="E8" s="203">
        <v>302673834</v>
      </c>
      <c r="F8" s="204">
        <f>+C8+D8-E8</f>
        <v>235065635</v>
      </c>
      <c r="G8" s="205">
        <f>+F8-C8</f>
        <v>81058976</v>
      </c>
      <c r="H8" s="201"/>
    </row>
    <row r="9" spans="1:12" ht="13.5">
      <c r="A9" s="3"/>
      <c r="B9" s="4" t="s">
        <v>120</v>
      </c>
      <c r="C9" s="206">
        <v>117368381</v>
      </c>
      <c r="D9" s="207">
        <v>298465606</v>
      </c>
      <c r="E9" s="207">
        <v>205704946</v>
      </c>
      <c r="F9" s="208">
        <f>+C9+D9-E9</f>
        <v>210129041</v>
      </c>
      <c r="G9" s="209">
        <f>+F9-C9</f>
        <v>92760660</v>
      </c>
      <c r="I9" s="12"/>
      <c r="J9" s="12"/>
      <c r="K9" s="12"/>
      <c r="L9" s="12"/>
    </row>
    <row r="10" spans="1:12" ht="13.5">
      <c r="A10" s="3"/>
      <c r="B10" s="4" t="s">
        <v>121</v>
      </c>
      <c r="C10" s="210">
        <v>5315381</v>
      </c>
      <c r="D10" s="207">
        <v>47645347</v>
      </c>
      <c r="E10" s="207">
        <v>50278590</v>
      </c>
      <c r="F10" s="208">
        <f>+C10+D10-E10</f>
        <v>2682138</v>
      </c>
      <c r="G10" s="209">
        <f>+F10-C10</f>
        <v>-2633243</v>
      </c>
      <c r="I10" s="12"/>
      <c r="J10" s="12"/>
      <c r="K10" s="12"/>
      <c r="L10" s="12"/>
    </row>
    <row r="11" spans="1:12" ht="13.5">
      <c r="A11" s="3"/>
      <c r="B11" s="4" t="s">
        <v>9</v>
      </c>
      <c r="C11" s="210">
        <v>0</v>
      </c>
      <c r="D11" s="207">
        <v>0</v>
      </c>
      <c r="E11" s="207">
        <v>0</v>
      </c>
      <c r="F11" s="204">
        <v>0</v>
      </c>
      <c r="G11" s="205">
        <v>0</v>
      </c>
      <c r="I11" s="12"/>
      <c r="J11" s="12"/>
      <c r="K11" s="12"/>
      <c r="L11" s="12"/>
    </row>
    <row r="12" spans="1:12" ht="13.5">
      <c r="A12" s="3"/>
      <c r="B12" s="4" t="s">
        <v>11</v>
      </c>
      <c r="C12" s="210">
        <v>0</v>
      </c>
      <c r="D12" s="207">
        <v>0</v>
      </c>
      <c r="E12" s="207">
        <v>0</v>
      </c>
      <c r="F12" s="204">
        <v>0</v>
      </c>
      <c r="G12" s="205">
        <v>0</v>
      </c>
      <c r="I12" s="12"/>
      <c r="J12" s="12"/>
      <c r="K12" s="12"/>
      <c r="L12" s="12"/>
    </row>
    <row r="13" spans="1:12" ht="13.5">
      <c r="A13" s="3"/>
      <c r="B13" s="4" t="s">
        <v>122</v>
      </c>
      <c r="C13" s="210">
        <v>31322897.15</v>
      </c>
      <c r="D13" s="207">
        <v>37621857.44</v>
      </c>
      <c r="E13" s="207">
        <v>46690298.1</v>
      </c>
      <c r="F13" s="208">
        <f>+C13+D13-E13</f>
        <v>22254456.490000002</v>
      </c>
      <c r="G13" s="209">
        <f>+F13-C13</f>
        <v>-9068440.659999996</v>
      </c>
      <c r="I13" s="12"/>
      <c r="J13" s="12"/>
      <c r="K13" s="12"/>
      <c r="L13" s="12"/>
    </row>
    <row r="14" spans="1:12" ht="13.5">
      <c r="A14" s="3"/>
      <c r="B14" s="4" t="s">
        <v>14</v>
      </c>
      <c r="C14" s="210">
        <v>0</v>
      </c>
      <c r="D14" s="207">
        <v>0</v>
      </c>
      <c r="E14" s="207">
        <v>0</v>
      </c>
      <c r="F14" s="204">
        <v>0</v>
      </c>
      <c r="G14" s="205">
        <v>0</v>
      </c>
      <c r="I14" s="12"/>
      <c r="J14" s="12"/>
      <c r="K14" s="12"/>
      <c r="L14" s="12"/>
    </row>
    <row r="15" spans="1:12" s="26" customFormat="1" ht="13.5">
      <c r="A15" s="23"/>
      <c r="B15" s="24" t="s">
        <v>123</v>
      </c>
      <c r="C15" s="210">
        <v>270935794</v>
      </c>
      <c r="D15" s="207">
        <v>0</v>
      </c>
      <c r="E15" s="207">
        <v>0</v>
      </c>
      <c r="F15" s="208">
        <v>0</v>
      </c>
      <c r="G15" s="209">
        <v>0</v>
      </c>
      <c r="H15" s="211"/>
      <c r="I15" s="12"/>
      <c r="J15" s="12"/>
      <c r="K15" s="12"/>
      <c r="L15" s="12"/>
    </row>
    <row r="16" spans="1:12" s="26" customFormat="1" ht="13.5">
      <c r="A16" s="23"/>
      <c r="B16" s="24"/>
      <c r="C16" s="210"/>
      <c r="D16" s="212"/>
      <c r="E16" s="212"/>
      <c r="F16" s="204"/>
      <c r="G16" s="205"/>
      <c r="H16" s="211"/>
      <c r="I16" s="12"/>
      <c r="J16" s="12"/>
      <c r="K16" s="12"/>
      <c r="L16" s="12"/>
    </row>
    <row r="17" spans="1:12" s="216" customFormat="1" ht="13.5">
      <c r="A17" s="213" t="s">
        <v>124</v>
      </c>
      <c r="B17" s="214"/>
      <c r="C17" s="202">
        <v>16623458222</v>
      </c>
      <c r="D17" s="202">
        <v>1633220369</v>
      </c>
      <c r="E17" s="243">
        <v>818339182</v>
      </c>
      <c r="F17" s="204">
        <f>+C17+D17-E17</f>
        <v>17438339409</v>
      </c>
      <c r="G17" s="205">
        <f>+F17-C17</f>
        <v>814881187</v>
      </c>
      <c r="H17" s="215"/>
      <c r="I17" s="12"/>
      <c r="J17" s="12"/>
      <c r="K17" s="12"/>
      <c r="L17" s="12"/>
    </row>
    <row r="18" spans="1:12" s="26" customFormat="1" ht="13.5">
      <c r="A18" s="23"/>
      <c r="B18" s="24" t="s">
        <v>21</v>
      </c>
      <c r="C18" s="210"/>
      <c r="D18" s="207">
        <v>0</v>
      </c>
      <c r="E18" s="207">
        <v>270935794</v>
      </c>
      <c r="F18" s="208">
        <f>+C18+D18-E18</f>
        <v>-270935794</v>
      </c>
      <c r="G18" s="209">
        <f>+F18-C18</f>
        <v>-270935794</v>
      </c>
      <c r="H18" s="211"/>
      <c r="I18" s="12"/>
      <c r="J18" s="12"/>
      <c r="K18" s="12"/>
      <c r="L18" s="12"/>
    </row>
    <row r="19" spans="1:12" ht="13.5">
      <c r="A19" s="3"/>
      <c r="B19" s="4" t="s">
        <v>23</v>
      </c>
      <c r="C19" s="210">
        <v>0</v>
      </c>
      <c r="D19" s="207">
        <v>0</v>
      </c>
      <c r="E19" s="207">
        <v>0</v>
      </c>
      <c r="F19" s="208">
        <f>+C19+D19-E19</f>
        <v>0</v>
      </c>
      <c r="G19" s="209">
        <f>+F19-C19</f>
        <v>0</v>
      </c>
      <c r="I19" s="12"/>
      <c r="J19" s="12"/>
      <c r="K19" s="12"/>
      <c r="L19" s="12"/>
    </row>
    <row r="20" spans="1:12" ht="13.5">
      <c r="A20" s="3"/>
      <c r="B20" s="4" t="s">
        <v>25</v>
      </c>
      <c r="C20" s="210">
        <v>9935062821</v>
      </c>
      <c r="D20" s="207">
        <v>1426320761</v>
      </c>
      <c r="E20" s="207">
        <v>327384437</v>
      </c>
      <c r="F20" s="208">
        <f>+C20+D20-E20</f>
        <v>11033999145</v>
      </c>
      <c r="G20" s="209">
        <f>+F20-C20</f>
        <v>1098936324</v>
      </c>
      <c r="I20" s="12"/>
      <c r="J20" s="12"/>
      <c r="K20" s="12"/>
      <c r="L20" s="12"/>
    </row>
    <row r="21" spans="1:12" ht="13.5">
      <c r="A21" s="3"/>
      <c r="B21" s="4" t="s">
        <v>27</v>
      </c>
      <c r="C21" s="210">
        <v>4196218730</v>
      </c>
      <c r="D21" s="207">
        <v>206190108</v>
      </c>
      <c r="E21" s="207">
        <v>220018951</v>
      </c>
      <c r="F21" s="208">
        <f>+C21+D21-E21</f>
        <v>4182389887</v>
      </c>
      <c r="G21" s="209">
        <f>+F21-C21</f>
        <v>-13828843</v>
      </c>
      <c r="I21" s="12"/>
      <c r="J21" s="12"/>
      <c r="K21" s="12"/>
      <c r="L21" s="12"/>
    </row>
    <row r="22" spans="1:12" ht="13.5">
      <c r="A22" s="3"/>
      <c r="B22" s="4" t="s">
        <v>29</v>
      </c>
      <c r="C22" s="210">
        <v>2221240877</v>
      </c>
      <c r="D22" s="207">
        <v>709500</v>
      </c>
      <c r="E22" s="207">
        <v>0</v>
      </c>
      <c r="F22" s="208">
        <f>+C22+D22-E22</f>
        <v>2221950377</v>
      </c>
      <c r="G22" s="209">
        <f>+F22-C22</f>
        <v>709500</v>
      </c>
      <c r="I22" s="12"/>
      <c r="J22" s="12"/>
      <c r="K22" s="12"/>
      <c r="L22" s="12"/>
    </row>
    <row r="23" spans="1:12" ht="13.5">
      <c r="A23" s="3"/>
      <c r="B23" s="4" t="s">
        <v>31</v>
      </c>
      <c r="C23" s="212">
        <v>0</v>
      </c>
      <c r="D23" s="212"/>
      <c r="E23" s="212"/>
      <c r="F23" s="204">
        <v>0</v>
      </c>
      <c r="G23" s="205">
        <v>0</v>
      </c>
      <c r="I23" s="12"/>
      <c r="J23" s="12"/>
      <c r="K23" s="12"/>
      <c r="L23" s="12"/>
    </row>
    <row r="24" spans="1:12" ht="13.5">
      <c r="A24" s="3"/>
      <c r="B24" s="4" t="s">
        <v>33</v>
      </c>
      <c r="C24" s="212">
        <v>0</v>
      </c>
      <c r="D24" s="212"/>
      <c r="E24" s="212"/>
      <c r="F24" s="204">
        <v>0</v>
      </c>
      <c r="G24" s="205">
        <v>0</v>
      </c>
      <c r="I24" s="12"/>
      <c r="J24" s="12"/>
      <c r="K24" s="12"/>
      <c r="L24" s="12"/>
    </row>
    <row r="25" spans="1:12" ht="13.5">
      <c r="A25" s="3"/>
      <c r="B25" s="4" t="s">
        <v>35</v>
      </c>
      <c r="C25" s="212">
        <v>0</v>
      </c>
      <c r="D25" s="212"/>
      <c r="E25" s="212"/>
      <c r="F25" s="204">
        <v>0</v>
      </c>
      <c r="G25" s="205">
        <v>0</v>
      </c>
      <c r="I25" s="12"/>
      <c r="J25" s="12"/>
      <c r="K25" s="12"/>
      <c r="L25" s="12"/>
    </row>
    <row r="26" spans="1:12" ht="13.5">
      <c r="A26" s="3"/>
      <c r="B26" s="4" t="s">
        <v>36</v>
      </c>
      <c r="C26" s="212">
        <v>0</v>
      </c>
      <c r="D26" s="212"/>
      <c r="E26" s="212"/>
      <c r="F26" s="204">
        <v>0</v>
      </c>
      <c r="G26" s="205">
        <v>0</v>
      </c>
      <c r="I26" s="12"/>
      <c r="J26" s="12"/>
      <c r="K26" s="12"/>
      <c r="L26" s="12"/>
    </row>
    <row r="27" spans="1:12" ht="13.5">
      <c r="A27" s="3"/>
      <c r="B27" s="4"/>
      <c r="C27" s="203">
        <f>+C8+C17</f>
        <v>16777464881</v>
      </c>
      <c r="D27" s="203">
        <f>+D8+D17</f>
        <v>2016953179</v>
      </c>
      <c r="E27" s="203">
        <f>+E8+E17</f>
        <v>1121013016</v>
      </c>
      <c r="F27" s="203">
        <f>+F8+F17</f>
        <v>17673405044</v>
      </c>
      <c r="G27" s="203">
        <f>+G8+G17</f>
        <v>895940163</v>
      </c>
      <c r="I27" s="12"/>
      <c r="J27" s="12"/>
      <c r="K27" s="12"/>
      <c r="L27" s="12"/>
    </row>
    <row r="28" spans="1:12" ht="13.5">
      <c r="A28" s="56"/>
      <c r="B28" s="217"/>
      <c r="C28" s="218"/>
      <c r="D28" s="218"/>
      <c r="E28" s="218"/>
      <c r="F28" s="219"/>
      <c r="G28" s="220"/>
      <c r="I28" s="12"/>
      <c r="J28" s="12"/>
      <c r="K28" s="12"/>
      <c r="L28" s="12"/>
    </row>
    <row r="29" spans="1:12" ht="13.5">
      <c r="A29" s="4" t="s">
        <v>57</v>
      </c>
      <c r="I29" s="12"/>
      <c r="J29" s="12"/>
      <c r="K29" s="12"/>
      <c r="L29" s="12"/>
    </row>
    <row r="30" ht="20.25" customHeight="1"/>
    <row r="32" ht="5.25" customHeight="1"/>
    <row r="40" spans="3:8" s="4" customFormat="1" ht="13.5">
      <c r="C40" s="74"/>
      <c r="D40" s="74"/>
      <c r="E40" s="74"/>
      <c r="F40" s="74"/>
      <c r="G40" s="74"/>
      <c r="H40" s="32"/>
    </row>
    <row r="41" spans="4:8" s="4" customFormat="1" ht="13.5">
      <c r="D41" s="13"/>
      <c r="E41" s="13"/>
      <c r="H41" s="32"/>
    </row>
    <row r="42" spans="3:8" s="4" customFormat="1" ht="13.5">
      <c r="C42" s="47"/>
      <c r="D42" s="47"/>
      <c r="E42" s="47"/>
      <c r="F42" s="47"/>
      <c r="G42" s="47"/>
      <c r="H42" s="32"/>
    </row>
  </sheetData>
  <sheetProtection/>
  <mergeCells count="4">
    <mergeCell ref="A1:G1"/>
    <mergeCell ref="A2:G2"/>
    <mergeCell ref="A3:G3"/>
    <mergeCell ref="A4:B4"/>
  </mergeCells>
  <printOptions horizontalCentered="1"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landscape" scale="91" r:id="rId2"/>
  <headerFooter>
    <oddHeader>&amp;R&amp;11 9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42"/>
  <sheetViews>
    <sheetView showGridLines="0" tabSelected="1" zoomScalePageLayoutView="0" workbookViewId="0" topLeftCell="A28">
      <selection activeCell="I40" sqref="I40"/>
    </sheetView>
  </sheetViews>
  <sheetFormatPr defaultColWidth="11.00390625" defaultRowHeight="12"/>
  <cols>
    <col min="1" max="1" width="2.375" style="2" customWidth="1"/>
    <col min="2" max="2" width="43.375" style="2" customWidth="1"/>
    <col min="3" max="3" width="16.875" style="2" customWidth="1"/>
    <col min="4" max="4" width="14.625" style="2" customWidth="1"/>
    <col min="5" max="5" width="14.125" style="2" customWidth="1"/>
    <col min="6" max="6" width="13.25390625" style="2" customWidth="1"/>
    <col min="7" max="16384" width="11.00390625" style="2" customWidth="1"/>
  </cols>
  <sheetData>
    <row r="1" spans="1:6" ht="13.5">
      <c r="A1" s="251" t="s">
        <v>0</v>
      </c>
      <c r="B1" s="252"/>
      <c r="C1" s="252"/>
      <c r="D1" s="252"/>
      <c r="E1" s="252"/>
      <c r="F1" s="253"/>
    </row>
    <row r="2" spans="1:6" ht="13.5">
      <c r="A2" s="254" t="s">
        <v>125</v>
      </c>
      <c r="B2" s="255"/>
      <c r="C2" s="255"/>
      <c r="D2" s="255"/>
      <c r="E2" s="255"/>
      <c r="F2" s="256"/>
    </row>
    <row r="3" spans="1:6" ht="13.5">
      <c r="A3" s="257" t="s">
        <v>238</v>
      </c>
      <c r="B3" s="258"/>
      <c r="C3" s="258"/>
      <c r="D3" s="258"/>
      <c r="E3" s="258"/>
      <c r="F3" s="259"/>
    </row>
    <row r="4" spans="1:6" ht="37.5" customHeight="1">
      <c r="A4" s="278" t="s">
        <v>126</v>
      </c>
      <c r="B4" s="279"/>
      <c r="C4" s="188" t="s">
        <v>127</v>
      </c>
      <c r="D4" s="191" t="s">
        <v>128</v>
      </c>
      <c r="E4" s="188" t="s">
        <v>129</v>
      </c>
      <c r="F4" s="222" t="s">
        <v>130</v>
      </c>
    </row>
    <row r="5" spans="1:6" ht="13.5">
      <c r="A5" s="3"/>
      <c r="B5" s="4"/>
      <c r="C5" s="223"/>
      <c r="D5" s="4"/>
      <c r="E5" s="223"/>
      <c r="F5" s="224"/>
    </row>
    <row r="6" spans="1:6" s="12" customFormat="1" ht="13.5">
      <c r="A6" s="52" t="s">
        <v>131</v>
      </c>
      <c r="B6" s="8"/>
      <c r="C6" s="225"/>
      <c r="D6" s="226"/>
      <c r="E6" s="227"/>
      <c r="F6" s="228"/>
    </row>
    <row r="7" spans="1:6" s="12" customFormat="1" ht="13.5">
      <c r="A7" s="52"/>
      <c r="B7" s="8"/>
      <c r="C7" s="225"/>
      <c r="D7" s="226"/>
      <c r="E7" s="227"/>
      <c r="F7" s="228"/>
    </row>
    <row r="8" spans="1:6" s="12" customFormat="1" ht="13.5">
      <c r="A8" s="52"/>
      <c r="B8" s="8" t="s">
        <v>132</v>
      </c>
      <c r="C8" s="225"/>
      <c r="D8" s="226"/>
      <c r="E8" s="227"/>
      <c r="F8" s="228"/>
    </row>
    <row r="9" spans="1:6" ht="4.5" customHeight="1">
      <c r="A9" s="3"/>
      <c r="B9" s="4"/>
      <c r="C9" s="229"/>
      <c r="D9" s="13"/>
      <c r="E9" s="223"/>
      <c r="F9" s="224"/>
    </row>
    <row r="10" spans="1:6" s="12" customFormat="1" ht="13.5">
      <c r="A10" s="7" t="s">
        <v>133</v>
      </c>
      <c r="B10" s="8"/>
      <c r="C10" s="230"/>
      <c r="D10" s="231"/>
      <c r="E10" s="227"/>
      <c r="F10" s="228"/>
    </row>
    <row r="11" spans="1:6" ht="13.5">
      <c r="A11" s="3"/>
      <c r="B11" s="4" t="s">
        <v>134</v>
      </c>
      <c r="C11" s="229"/>
      <c r="D11" s="13"/>
      <c r="E11" s="223"/>
      <c r="F11" s="224"/>
    </row>
    <row r="12" spans="1:6" ht="13.5">
      <c r="A12" s="3"/>
      <c r="B12" s="4" t="s">
        <v>135</v>
      </c>
      <c r="C12" s="229"/>
      <c r="D12" s="13"/>
      <c r="E12" s="223"/>
      <c r="F12" s="224"/>
    </row>
    <row r="13" spans="1:6" ht="13.5">
      <c r="A13" s="3"/>
      <c r="B13" s="4" t="s">
        <v>136</v>
      </c>
      <c r="C13" s="229"/>
      <c r="D13" s="13"/>
      <c r="E13" s="223"/>
      <c r="F13" s="224"/>
    </row>
    <row r="14" spans="1:6" ht="13.5">
      <c r="A14" s="3"/>
      <c r="B14" s="4"/>
      <c r="C14" s="229"/>
      <c r="D14" s="13"/>
      <c r="E14" s="223"/>
      <c r="F14" s="224"/>
    </row>
    <row r="15" spans="1:6" s="12" customFormat="1" ht="13.5">
      <c r="A15" s="7" t="s">
        <v>137</v>
      </c>
      <c r="B15" s="8"/>
      <c r="C15" s="230"/>
      <c r="D15" s="231"/>
      <c r="E15" s="227"/>
      <c r="F15" s="228"/>
    </row>
    <row r="16" spans="1:6" ht="13.5">
      <c r="A16" s="3"/>
      <c r="B16" s="4" t="s">
        <v>138</v>
      </c>
      <c r="C16" s="229"/>
      <c r="D16" s="13"/>
      <c r="E16" s="223"/>
      <c r="F16" s="228"/>
    </row>
    <row r="17" spans="1:6" ht="13.5">
      <c r="A17" s="3"/>
      <c r="B17" s="4" t="s">
        <v>139</v>
      </c>
      <c r="C17" s="229"/>
      <c r="D17" s="13"/>
      <c r="E17" s="223"/>
      <c r="F17" s="224"/>
    </row>
    <row r="18" spans="1:6" ht="13.5">
      <c r="A18" s="3"/>
      <c r="B18" s="4" t="s">
        <v>135</v>
      </c>
      <c r="C18" s="229"/>
      <c r="D18" s="13"/>
      <c r="E18" s="223"/>
      <c r="F18" s="224"/>
    </row>
    <row r="19" spans="1:6" ht="13.5">
      <c r="A19" s="3"/>
      <c r="B19" s="4" t="s">
        <v>136</v>
      </c>
      <c r="C19" s="229"/>
      <c r="D19" s="13"/>
      <c r="E19" s="223"/>
      <c r="F19" s="224"/>
    </row>
    <row r="20" spans="1:6" ht="13.5">
      <c r="A20" s="3"/>
      <c r="B20" s="4"/>
      <c r="C20" s="229"/>
      <c r="D20" s="13"/>
      <c r="E20" s="223"/>
      <c r="F20" s="224"/>
    </row>
    <row r="21" spans="1:6" ht="13.5">
      <c r="A21" s="3"/>
      <c r="B21" s="30" t="s">
        <v>140</v>
      </c>
      <c r="C21" s="229"/>
      <c r="D21" s="13"/>
      <c r="E21" s="223"/>
      <c r="F21" s="224"/>
    </row>
    <row r="22" spans="1:6" ht="13.5">
      <c r="A22" s="3"/>
      <c r="B22" s="4"/>
      <c r="C22" s="229"/>
      <c r="D22" s="13"/>
      <c r="E22" s="223"/>
      <c r="F22" s="224"/>
    </row>
    <row r="23" spans="1:6" ht="13.5">
      <c r="A23" s="3"/>
      <c r="B23" s="8" t="s">
        <v>141</v>
      </c>
      <c r="C23" s="229"/>
      <c r="D23" s="13"/>
      <c r="E23" s="223"/>
      <c r="F23" s="224"/>
    </row>
    <row r="24" spans="1:6" ht="5.25" customHeight="1">
      <c r="A24" s="3"/>
      <c r="B24" s="4"/>
      <c r="C24" s="229"/>
      <c r="D24" s="13"/>
      <c r="E24" s="223"/>
      <c r="F24" s="224"/>
    </row>
    <row r="25" spans="1:6" s="12" customFormat="1" ht="13.5">
      <c r="A25" s="7" t="s">
        <v>133</v>
      </c>
      <c r="B25" s="8"/>
      <c r="C25" s="230"/>
      <c r="D25" s="231"/>
      <c r="E25" s="227"/>
      <c r="F25" s="228"/>
    </row>
    <row r="26" spans="1:6" ht="13.5">
      <c r="A26" s="3"/>
      <c r="B26" s="4" t="s">
        <v>134</v>
      </c>
      <c r="C26" s="229"/>
      <c r="D26" s="13"/>
      <c r="E26" s="223"/>
      <c r="F26" s="224"/>
    </row>
    <row r="27" spans="1:6" ht="13.5">
      <c r="A27" s="3"/>
      <c r="B27" s="4" t="s">
        <v>135</v>
      </c>
      <c r="C27" s="229"/>
      <c r="D27" s="13"/>
      <c r="E27" s="223"/>
      <c r="F27" s="224"/>
    </row>
    <row r="28" spans="1:6" ht="13.5">
      <c r="A28" s="3"/>
      <c r="B28" s="4" t="s">
        <v>136</v>
      </c>
      <c r="C28" s="229"/>
      <c r="D28" s="13"/>
      <c r="E28" s="223"/>
      <c r="F28" s="224"/>
    </row>
    <row r="29" spans="1:6" ht="13.5">
      <c r="A29" s="3"/>
      <c r="B29" s="4"/>
      <c r="C29" s="229"/>
      <c r="D29" s="13"/>
      <c r="E29" s="223"/>
      <c r="F29" s="224"/>
    </row>
    <row r="30" spans="1:6" s="12" customFormat="1" ht="13.5">
      <c r="A30" s="7" t="s">
        <v>137</v>
      </c>
      <c r="B30" s="8"/>
      <c r="C30" s="230"/>
      <c r="D30" s="231"/>
      <c r="E30" s="227"/>
      <c r="F30" s="228"/>
    </row>
    <row r="31" spans="1:6" ht="13.5">
      <c r="A31" s="3"/>
      <c r="B31" s="4" t="s">
        <v>138</v>
      </c>
      <c r="C31" s="229"/>
      <c r="D31" s="13"/>
      <c r="E31" s="223"/>
      <c r="F31" s="228"/>
    </row>
    <row r="32" spans="1:6" ht="13.5">
      <c r="A32" s="3"/>
      <c r="B32" s="4" t="s">
        <v>139</v>
      </c>
      <c r="C32" s="229"/>
      <c r="D32" s="13"/>
      <c r="E32" s="223"/>
      <c r="F32" s="224"/>
    </row>
    <row r="33" spans="1:6" ht="13.5">
      <c r="A33" s="3"/>
      <c r="B33" s="4" t="s">
        <v>135</v>
      </c>
      <c r="C33" s="229"/>
      <c r="D33" s="13"/>
      <c r="E33" s="223"/>
      <c r="F33" s="224"/>
    </row>
    <row r="34" spans="1:6" ht="13.5">
      <c r="A34" s="3"/>
      <c r="B34" s="4" t="s">
        <v>136</v>
      </c>
      <c r="C34" s="229"/>
      <c r="D34" s="13"/>
      <c r="E34" s="223"/>
      <c r="F34" s="224"/>
    </row>
    <row r="35" spans="1:6" ht="13.5">
      <c r="A35" s="3"/>
      <c r="B35" s="4"/>
      <c r="C35" s="229"/>
      <c r="D35" s="13"/>
      <c r="E35" s="223"/>
      <c r="F35" s="224"/>
    </row>
    <row r="36" spans="1:6" ht="13.5">
      <c r="A36" s="3"/>
      <c r="B36" s="30" t="s">
        <v>142</v>
      </c>
      <c r="C36" s="229"/>
      <c r="D36" s="13"/>
      <c r="E36" s="223"/>
      <c r="F36" s="224"/>
    </row>
    <row r="37" spans="1:6" ht="13.5">
      <c r="A37" s="3"/>
      <c r="B37" s="4"/>
      <c r="C37" s="223"/>
      <c r="D37" s="4"/>
      <c r="E37" s="223"/>
      <c r="F37" s="223"/>
    </row>
    <row r="38" spans="1:6" ht="13.5">
      <c r="A38" s="7" t="s">
        <v>143</v>
      </c>
      <c r="B38" s="4"/>
      <c r="C38" s="229"/>
      <c r="D38" s="13"/>
      <c r="E38" s="207">
        <v>117368381</v>
      </c>
      <c r="F38" s="232">
        <v>210129041.4</v>
      </c>
    </row>
    <row r="39" spans="1:6" ht="13.5">
      <c r="A39" s="3"/>
      <c r="B39" s="4"/>
      <c r="C39" s="223"/>
      <c r="D39" s="4"/>
      <c r="E39" s="223"/>
      <c r="F39" s="224"/>
    </row>
    <row r="40" spans="1:6" ht="13.5">
      <c r="A40" s="3"/>
      <c r="B40" s="8" t="s">
        <v>144</v>
      </c>
      <c r="C40" s="223"/>
      <c r="D40" s="4"/>
      <c r="E40" s="223"/>
      <c r="F40" s="224"/>
    </row>
    <row r="41" spans="1:6" ht="13.5">
      <c r="A41" s="56"/>
      <c r="B41" s="57"/>
      <c r="C41" s="233"/>
      <c r="D41" s="57"/>
      <c r="E41" s="233"/>
      <c r="F41" s="234"/>
    </row>
    <row r="42" ht="13.5">
      <c r="A42" s="235" t="s">
        <v>57</v>
      </c>
    </row>
    <row r="43" ht="18" customHeight="1"/>
  </sheetData>
  <sheetProtection/>
  <mergeCells count="4">
    <mergeCell ref="A1:F1"/>
    <mergeCell ref="A2:F2"/>
    <mergeCell ref="A3:F3"/>
    <mergeCell ref="A4:B4"/>
  </mergeCells>
  <printOptions horizontalCentered="1"/>
  <pageMargins left="0.7086614173228347" right="0" top="0.7480314960629921" bottom="0.7480314960629921" header="0.31496062992125984" footer="0.31496062992125984"/>
  <pageSetup fitToHeight="1" fitToWidth="1" horizontalDpi="600" verticalDpi="600" orientation="landscape" scale="69" r:id="rId2"/>
  <headerFooter>
    <oddHeader>&amp;R&amp;14 10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cp:lastPrinted>2022-03-22T19:52:06Z</cp:lastPrinted>
  <dcterms:created xsi:type="dcterms:W3CDTF">2022-03-04T17:23:36Z</dcterms:created>
  <dcterms:modified xsi:type="dcterms:W3CDTF">2022-03-24T16:24:22Z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HeaderStyleDefinitio">
    <vt:lpwstr/>
  </property>
  <property fmtid="{D5CDD505-2E9C-101B-9397-08002B2CF9AE}" pid="6" name="display_urn:schemas-microsoft-com:office:office#Edit">
    <vt:lpwstr>Cuenta del sistema</vt:lpwstr>
  </property>
  <property fmtid="{D5CDD505-2E9C-101B-9397-08002B2CF9AE}" pid="7" name="Ord">
    <vt:lpwstr>152700.000000000</vt:lpwstr>
  </property>
  <property fmtid="{D5CDD505-2E9C-101B-9397-08002B2CF9AE}" pid="8" name="TemplateU">
    <vt:lpwstr/>
  </property>
  <property fmtid="{D5CDD505-2E9C-101B-9397-08002B2CF9AE}" pid="9" name="PublishingRollupIma">
    <vt:lpwstr/>
  </property>
  <property fmtid="{D5CDD505-2E9C-101B-9397-08002B2CF9AE}" pid="10" name="Audien">
    <vt:lpwstr/>
  </property>
  <property fmtid="{D5CDD505-2E9C-101B-9397-08002B2CF9AE}" pid="11" name="ArticleStartDa">
    <vt:lpwstr/>
  </property>
  <property fmtid="{D5CDD505-2E9C-101B-9397-08002B2CF9AE}" pid="12" name="PublishingContactNa">
    <vt:lpwstr/>
  </property>
  <property fmtid="{D5CDD505-2E9C-101B-9397-08002B2CF9AE}" pid="13" name="ArticleByLi">
    <vt:lpwstr/>
  </property>
  <property fmtid="{D5CDD505-2E9C-101B-9397-08002B2CF9AE}" pid="14" name="PublishingImageCapti">
    <vt:lpwstr/>
  </property>
  <property fmtid="{D5CDD505-2E9C-101B-9397-08002B2CF9AE}" pid="15" name="PublishingVariationRelationshipLinkField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xd_Signatu">
    <vt:lpwstr/>
  </property>
  <property fmtid="{D5CDD505-2E9C-101B-9397-08002B2CF9AE}" pid="22" name="PublishingPageIma">
    <vt:lpwstr/>
  </property>
  <property fmtid="{D5CDD505-2E9C-101B-9397-08002B2CF9AE}" pid="23" name="SummaryLin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SummaryLink">
    <vt:lpwstr/>
  </property>
  <property fmtid="{D5CDD505-2E9C-101B-9397-08002B2CF9AE}" pid="30" name="display_urn:schemas-microsoft-com:office:office#Auth">
    <vt:lpwstr>Cuenta del sistema</vt:lpwstr>
  </property>
</Properties>
</file>