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worksheets/sheet23.xml" ContentType="application/vnd.openxmlformats-officedocument.spreadsheetml.worksheet+xml"/>
  <Override PartName="/xl/drawings/drawing8.xml" ContentType="application/vnd.openxmlformats-officedocument.drawing+xml"/>
  <Override PartName="/xl/worksheets/sheet24.xml" ContentType="application/vnd.openxmlformats-officedocument.spreadsheetml.worksheet+xml"/>
  <Override PartName="/xl/drawings/drawing9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35" windowWidth="25230" windowHeight="7590" tabRatio="697" activeTab="0"/>
  </bookViews>
  <sheets>
    <sheet name="Índice" sheetId="1" r:id="rId1"/>
    <sheet name="I.1 Factura Electrónica" sheetId="2" r:id="rId2"/>
    <sheet name="I.2 Firma Electrónica" sheetId="3" r:id="rId3"/>
    <sheet name="I.3 Contribuyentes Activos" sheetId="4" r:id="rId4"/>
    <sheet name="I.4 Devoluciones" sheetId="5" r:id="rId5"/>
    <sheet name="I.5 RégimenIncorporaciónFiscal" sheetId="6" r:id="rId6"/>
    <sheet name="II.1 Declaraciones anuales" sheetId="7" r:id="rId7"/>
    <sheet name="II.2 Número de pagos por medio" sheetId="8" r:id="rId8"/>
    <sheet name="II.3 Pagos por tipo de contrib" sheetId="9" r:id="rId9"/>
    <sheet name="II.4 Operaciones comercio ext" sheetId="10" r:id="rId10"/>
    <sheet name="III.1 Control de obligaciones" sheetId="11" r:id="rId11"/>
    <sheet name="III.2 Actos de Fiscalización" sheetId="12" r:id="rId12"/>
    <sheet name="III.3.1 Cartera de créditos" sheetId="13" r:id="rId13"/>
    <sheet name="III.3.2 Importe recuperado" sheetId="14" r:id="rId14"/>
    <sheet name="III.4 Juicios" sheetId="15" r:id="rId15"/>
    <sheet name="IV. Recaudación" sheetId="16" r:id="rId16"/>
    <sheet name="V.1 Costo de la recaudación" sheetId="17" r:id="rId17"/>
    <sheet name="V.2.1 Corrupción Honestidad" sheetId="18" r:id="rId18"/>
    <sheet name="V.2.2 Corrupción Imagen SAT" sheetId="19" r:id="rId19"/>
    <sheet name="V.3 Transparencia" sheetId="20" r:id="rId20"/>
    <sheet name="V.4. FACLA" sheetId="21" r:id="rId21"/>
    <sheet name="V.4. FIDEMICA" sheetId="22" r:id="rId22"/>
    <sheet name="V.5.1 PAMC Art. 10" sheetId="23" r:id="rId23"/>
    <sheet name="V.5.2 PAMC Art. 21" sheetId="24" r:id="rId24"/>
    <sheet name="VI.1 Evolución del Personal" sheetId="25" r:id="rId25"/>
    <sheet name="Anexo" sheetId="26" r:id="rId26"/>
  </sheets>
  <definedNames>
    <definedName name="_xlnm.Print_Area" localSheetId="25">'Anexo'!$A$2:$C$18</definedName>
    <definedName name="_xlnm.Print_Area" localSheetId="4">'I.4 Devoluciones'!$A$3:$M$23</definedName>
    <definedName name="_xlnm.Print_Area" localSheetId="5">'I.5 RégimenIncorporaciónFiscal'!$A$3:$J$42</definedName>
    <definedName name="_xlnm.Print_Area" localSheetId="7">'II.2 Número de pagos por medio'!$A$1:$H$40</definedName>
    <definedName name="_xlnm.Print_Area" localSheetId="8">'II.3 Pagos por tipo de contrib'!$A$1:$G$24</definedName>
    <definedName name="_xlnm.Print_Area" localSheetId="9">'II.4 Operaciones comercio ext'!$B$2:$O$40</definedName>
    <definedName name="_xlnm.Print_Area" localSheetId="10">'III.1 Control de obligaciones'!$A$1:$O$43</definedName>
    <definedName name="_xlnm.Print_Area" localSheetId="12">'III.3.1 Cartera de créditos'!$A$1:$H$27</definedName>
    <definedName name="_xlnm.Print_Area" localSheetId="13">'III.3.2 Importe recuperado'!$A$1:$G$28</definedName>
    <definedName name="_xlnm.Print_Area" localSheetId="14">'III.4 Juicios'!$A$1:$W$52</definedName>
    <definedName name="_xlnm.Print_Area" localSheetId="0">'Índice'!$A$1:$J$36</definedName>
    <definedName name="_xlnm.Print_Area" localSheetId="15">'IV. Recaudación'!$A$1:$N$76</definedName>
    <definedName name="_xlnm.Print_Area" localSheetId="16">'V.1 Costo de la recaudación'!$A$1:$H$28</definedName>
    <definedName name="_xlnm.Print_Area" localSheetId="17">'V.2.1 Corrupción Honestidad'!$A$3:$D$20</definedName>
    <definedName name="_xlnm.Print_Area" localSheetId="18">'V.2.2 Corrupción Imagen SAT'!$B$3:$M$26</definedName>
    <definedName name="_xlnm.Print_Area" localSheetId="19">'V.3 Transparencia'!$A$1:$L$41</definedName>
    <definedName name="_xlnm.Print_Area" localSheetId="20">'V.4. FACLA'!$A$1:$G$52</definedName>
    <definedName name="_xlnm.Print_Area" localSheetId="21">'V.4. FIDEMICA'!$A$1:$G$52</definedName>
    <definedName name="_xlnm.Print_Area" localSheetId="22">'V.5.1 PAMC Art. 10'!$A$1:$H$19</definedName>
    <definedName name="_xlnm.Print_Area" localSheetId="23">'V.5.2 PAMC Art. 21'!$A$1:$G$46</definedName>
    <definedName name="_xlnm.Print_Area" localSheetId="24">'VI.1 Evolución del Personal'!$A$1:$L$22</definedName>
    <definedName name="_xlnm.Print_Titles" localSheetId="0">'Índice'!$1:$6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<sst xmlns="http://schemas.openxmlformats.org/spreadsheetml/2006/main" count="852" uniqueCount="420">
  <si>
    <t>Año</t>
  </si>
  <si>
    <t>Plazas</t>
  </si>
  <si>
    <t>Honorarios</t>
  </si>
  <si>
    <t>Eventuales</t>
  </si>
  <si>
    <t>Total de empleados</t>
  </si>
  <si>
    <t>Histórico Anual</t>
  </si>
  <si>
    <t>Personas físicas</t>
  </si>
  <si>
    <t>Asalariados</t>
  </si>
  <si>
    <t>Concepto</t>
  </si>
  <si>
    <t>Con relación al PIB</t>
  </si>
  <si>
    <t>Contribuyentes activos</t>
  </si>
  <si>
    <t>Juicios</t>
  </si>
  <si>
    <t>Devoluciones</t>
  </si>
  <si>
    <t>Fiscalización</t>
  </si>
  <si>
    <t>Actos de fiscalización</t>
  </si>
  <si>
    <t>Programa Anual de Mejora Continua</t>
  </si>
  <si>
    <t>Millones de pesos</t>
  </si>
  <si>
    <t>Total</t>
  </si>
  <si>
    <t>Efectivo</t>
  </si>
  <si>
    <t>Virtual</t>
  </si>
  <si>
    <t>Importe mensual recuperado
Cartera de Créditos</t>
  </si>
  <si>
    <t>Ene</t>
  </si>
  <si>
    <t>Feb</t>
  </si>
  <si>
    <t>Mar</t>
  </si>
  <si>
    <t>Porcentaje</t>
  </si>
  <si>
    <t>Indicador</t>
  </si>
  <si>
    <t>Valor que implica mejora</t>
  </si>
  <si>
    <t>Resultado observado</t>
  </si>
  <si>
    <t>≤ 1</t>
  </si>
  <si>
    <t>Costo de cumplimiento de obligaciones fiscales</t>
  </si>
  <si>
    <t>Tiempo en el cumplimiento de obligaciones fiscales</t>
  </si>
  <si>
    <t>Meta</t>
  </si>
  <si>
    <t>Avance</t>
  </si>
  <si>
    <t>Eficacia de la fiscalización grandes contribuyentes</t>
  </si>
  <si>
    <t xml:space="preserve">Recaudación secundaria por actos de fiscalización a grandes contribuyentes </t>
  </si>
  <si>
    <t>Recuperación de la cartera de créditos fiscales</t>
  </si>
  <si>
    <t>Indice General de Percepción de Corrupción en el SAT</t>
  </si>
  <si>
    <t>Costo de la recaudación</t>
  </si>
  <si>
    <t>Pesos por cada 100 pesos recaudados</t>
  </si>
  <si>
    <t>Costo de la recaudación bruta aduanera</t>
  </si>
  <si>
    <t>Miles de pesos</t>
  </si>
  <si>
    <t>Miles de inscripciones</t>
  </si>
  <si>
    <t>Calificación</t>
  </si>
  <si>
    <t>Juicios ganados por el SAT a grandes contribuyentes en sentencias definitivas</t>
  </si>
  <si>
    <t>Cobertura de capacitación</t>
  </si>
  <si>
    <t>Percepción del Servicio Canal Telefónico</t>
  </si>
  <si>
    <t>Promedio en una escala de 0 a 100</t>
  </si>
  <si>
    <t>Percepción del Servicio Chat uno a uno</t>
  </si>
  <si>
    <t>Transparencia en el SAT</t>
  </si>
  <si>
    <t>Combate a la corrupción</t>
  </si>
  <si>
    <t>Imagen General del SAT</t>
  </si>
  <si>
    <t>Reservadas / Confidenciales</t>
  </si>
  <si>
    <t>Inexistencia</t>
  </si>
  <si>
    <t>No Competencia</t>
  </si>
  <si>
    <t>En trámite</t>
  </si>
  <si>
    <t>Entregadas</t>
  </si>
  <si>
    <t>Otros</t>
  </si>
  <si>
    <t>-</t>
  </si>
  <si>
    <t>Costo de la Recaudación Neta</t>
  </si>
  <si>
    <t>% Media Anual acumulada</t>
  </si>
  <si>
    <t>Regreso al índice</t>
  </si>
  <si>
    <t>Tiempo promedio de espera del contribuyente</t>
  </si>
  <si>
    <t>Minutos</t>
  </si>
  <si>
    <t>Unidad</t>
  </si>
  <si>
    <t>Índice</t>
  </si>
  <si>
    <t>Fórmula</t>
  </si>
  <si>
    <t>Ingresos Tributarios Netos Administrados por el SAT recaudados al periodo que se reporta / Recaudación estimada de Ingresos Tributarios Netos Administrados por el SAT en la Ley de Ingresos de la Federación al periodo que se reporta</t>
  </si>
  <si>
    <t>Recaudación bruta acumulada de los nuevos contribuyentes inscritos en el año anterior obtenidos al periodo / Recaudación bruta acumulada de los nuevos contribuyentes del mismo periodo del año anterior inscritos en el RFC en el año previo a la recaudación</t>
  </si>
  <si>
    <t>(Recaudación secundaria efectivamente cobrada al periodo por actos de fiscalización / Recaudación secundaria efectivamente cobrada al mismo periodo del año anterior por actos de fiscalización)</t>
  </si>
  <si>
    <t>(Recaudación obtenida al periodo de contribuyentes fiscalizados en el año anterior / Recaudación obtenida del mismo periodo del año anterior de contribuyentes fiscalizados en el año previo)</t>
  </si>
  <si>
    <t>((Gasto total ejercido por el SAT / Ingresos Tributarios Netos Administrados por el SAT) / (Gasto total ejercido por el SAT al mismo periodo del año anterior / Ingresos Tributarios Netos Administrados por el SAT recaudados al mismo periodo del año anterior))</t>
  </si>
  <si>
    <t>(Promedio del costo de cumplimiento al contribuyente para atender sus obligaciones fiscales al periodo que se reporta / Promedio del costo de cumplimiento al contribuyente para atender sus obligaciones fiscales al mismo periodo del año anterior)</t>
  </si>
  <si>
    <t>(Promedio de tiempo de cumplimiento al contribuyente para atender sus obligaciones fiscales al periodo que se reporta / Promedio de tiempo de cumplimiento al contribuyente para atender sus obligaciones fiscales al mismo periodo del año anterior)</t>
  </si>
  <si>
    <t>Factura electrónica</t>
  </si>
  <si>
    <t>Emisores</t>
  </si>
  <si>
    <t>Ingresos</t>
  </si>
  <si>
    <t>Facturas</t>
  </si>
  <si>
    <t>Control de obligaciones</t>
  </si>
  <si>
    <t>Actos por Caídas Recaudatorias</t>
  </si>
  <si>
    <t>Recaudación por actos de Control de Obligaciones</t>
  </si>
  <si>
    <t>Vigiancia de cumplimiento</t>
  </si>
  <si>
    <t>Disminución de pagos</t>
  </si>
  <si>
    <t>Recaudación por Control de Obligaciones</t>
  </si>
  <si>
    <t>Requerimientos</t>
  </si>
  <si>
    <t>Cartas Invitación y Exhorto</t>
  </si>
  <si>
    <t>Correo electrónico</t>
  </si>
  <si>
    <t>Entrevistas</t>
  </si>
  <si>
    <t>Mensajes de voz y texto</t>
  </si>
  <si>
    <t>Número</t>
  </si>
  <si>
    <t>≥1</t>
  </si>
  <si>
    <t>≤1</t>
  </si>
  <si>
    <t>(Millones de pesos)</t>
  </si>
  <si>
    <t>Eficacia de la fiscalización de comercio exterior</t>
  </si>
  <si>
    <t>Recaudación secundaria por actos de fiscalización de comercio exterior</t>
  </si>
  <si>
    <t>Número de inscripciones realizadas al RFC</t>
  </si>
  <si>
    <t>Número de certificados</t>
  </si>
  <si>
    <t>%Buena</t>
  </si>
  <si>
    <t>%Regular</t>
  </si>
  <si>
    <t>%Mala</t>
  </si>
  <si>
    <t>I. Servicios al Contribuyente</t>
  </si>
  <si>
    <t>I.</t>
  </si>
  <si>
    <t>Firma electrónica</t>
  </si>
  <si>
    <t xml:space="preserve">% Variación </t>
  </si>
  <si>
    <t>II. Declaraciones y Pagos</t>
  </si>
  <si>
    <t>II.</t>
  </si>
  <si>
    <t>Declaraciones anuales</t>
  </si>
  <si>
    <t>Pagos por medio de recepción</t>
  </si>
  <si>
    <t>Pagos por tipo de contribuyente</t>
  </si>
  <si>
    <t>Operaciones de comercio exterior</t>
  </si>
  <si>
    <t>III. Fiscalización</t>
  </si>
  <si>
    <t>III.</t>
  </si>
  <si>
    <t>Cobranza</t>
  </si>
  <si>
    <t>IV.</t>
  </si>
  <si>
    <t>V.</t>
  </si>
  <si>
    <t>VI.</t>
  </si>
  <si>
    <t>IV. Recaudación</t>
  </si>
  <si>
    <t>Ingresos tributarios</t>
  </si>
  <si>
    <t>Ingresos tributarios administrados por el SAT</t>
  </si>
  <si>
    <t>Impuesto sobre la Renta (ISR)</t>
  </si>
  <si>
    <t>Impuesto al Valor Agregado (IVA)</t>
  </si>
  <si>
    <t>Impuesto Especial sobre Producción y Servicios (IEPS)</t>
  </si>
  <si>
    <t>V. Transparencia y rendición de cuentas</t>
  </si>
  <si>
    <t>Fideicomisos</t>
  </si>
  <si>
    <t>VI. Estructura y recursos humanos</t>
  </si>
  <si>
    <t>Promedio Anual</t>
  </si>
  <si>
    <t>Evolución del personal ocupado por tipo de contratación</t>
  </si>
  <si>
    <r>
      <t xml:space="preserve">Porcentaje de cumplimiento </t>
    </r>
    <r>
      <rPr>
        <b/>
        <vertAlign val="subscript"/>
        <sz val="9"/>
        <rFont val="Soberana Sans"/>
        <family val="3"/>
      </rPr>
      <t>1</t>
    </r>
  </si>
  <si>
    <r>
      <t xml:space="preserve">Recaudación por combate a la evasión </t>
    </r>
    <r>
      <rPr>
        <vertAlign val="subscript"/>
        <sz val="9"/>
        <rFont val="Soberana Sans"/>
        <family val="3"/>
      </rPr>
      <t>2/</t>
    </r>
  </si>
  <si>
    <r>
      <t>Efectividad de la fiscalización</t>
    </r>
    <r>
      <rPr>
        <vertAlign val="subscript"/>
        <sz val="9"/>
        <rFont val="Soberana Sans"/>
        <family val="3"/>
      </rPr>
      <t xml:space="preserve"> 3/</t>
    </r>
  </si>
  <si>
    <t>Unidad de medida</t>
  </si>
  <si>
    <t>Fuente: SAT.</t>
  </si>
  <si>
    <t>Datos preliminares sujetos a revisión.</t>
  </si>
  <si>
    <t>II</t>
  </si>
  <si>
    <t>I</t>
  </si>
  <si>
    <t>IV</t>
  </si>
  <si>
    <t>III</t>
  </si>
  <si>
    <t>Documento en papel</t>
  </si>
  <si>
    <t>Internet</t>
  </si>
  <si>
    <t>Ventanilla</t>
  </si>
  <si>
    <t>Trimestre</t>
  </si>
  <si>
    <t>Morales</t>
  </si>
  <si>
    <t>Físicas</t>
  </si>
  <si>
    <t>Actos por Meta Recaudatoria</t>
  </si>
  <si>
    <t>Actos de Control de Obligaciones</t>
  </si>
  <si>
    <t>Número de Actos</t>
  </si>
  <si>
    <t>SAT</t>
  </si>
  <si>
    <t>Var %</t>
  </si>
  <si>
    <t>Importe de la cartera                 (millones de pesos)</t>
  </si>
  <si>
    <t>Número de créditos fiscales</t>
  </si>
  <si>
    <t>Cartera de créditos generados</t>
  </si>
  <si>
    <t>Variación %</t>
  </si>
  <si>
    <t>Importe recuperado</t>
  </si>
  <si>
    <t xml:space="preserve">Millones de pesos </t>
  </si>
  <si>
    <t xml:space="preserve">BALANCE GENERAL </t>
  </si>
  <si>
    <t>%</t>
  </si>
  <si>
    <t>Activo Total</t>
  </si>
  <si>
    <t>Activo fijo</t>
  </si>
  <si>
    <t>n.a.</t>
  </si>
  <si>
    <t>Pasivo Total</t>
  </si>
  <si>
    <t>n.s.</t>
  </si>
  <si>
    <t>Patrimonio</t>
  </si>
  <si>
    <t>FLUJO DE EFECTIVO</t>
  </si>
  <si>
    <t>SALDO INICIAL ENERO</t>
  </si>
  <si>
    <t>TOTAL DE INGRESOS</t>
  </si>
  <si>
    <t xml:space="preserve">Aportaciones </t>
  </si>
  <si>
    <t xml:space="preserve">Intereses </t>
  </si>
  <si>
    <t xml:space="preserve">TOTAL EGRESOS </t>
  </si>
  <si>
    <t>Servicios de revisión no intrusiva</t>
  </si>
  <si>
    <t xml:space="preserve">Servicios informáticos </t>
  </si>
  <si>
    <t>Servicios de soporte recaudatorio</t>
  </si>
  <si>
    <t>SALDO FINAL</t>
  </si>
  <si>
    <t>n.s. No significativo</t>
  </si>
  <si>
    <t xml:space="preserve">n.a. No aplica </t>
  </si>
  <si>
    <t xml:space="preserve">Inversiones </t>
  </si>
  <si>
    <t>Monto 
Contratado</t>
  </si>
  <si>
    <t xml:space="preserve">Acumulado </t>
  </si>
  <si>
    <t xml:space="preserve">Índice de solvencia </t>
  </si>
  <si>
    <t>Las sumas pueden no coincidir con el redondeo.</t>
  </si>
  <si>
    <t>FIDEMICA Situación Financiera</t>
  </si>
  <si>
    <t xml:space="preserve">FIDEMICA. Cartera de Inversiones </t>
  </si>
  <si>
    <t xml:space="preserve">Servicios </t>
  </si>
  <si>
    <t>Equipamiento</t>
  </si>
  <si>
    <t xml:space="preserve">Obras Públicas </t>
  </si>
  <si>
    <t>Total de pagos</t>
  </si>
  <si>
    <t>Importe recuperado Cartera de Créditos</t>
  </si>
  <si>
    <t>Variación</t>
  </si>
  <si>
    <t>Cifras preliminares sujetas a revisión.</t>
  </si>
  <si>
    <t>Mes</t>
  </si>
  <si>
    <t xml:space="preserve">FACLA Recursos aplicados </t>
  </si>
  <si>
    <t>Disponibilidad en efectivo</t>
  </si>
  <si>
    <t>Anticipos de infraestructura</t>
  </si>
  <si>
    <t>Servicios</t>
  </si>
  <si>
    <t>Obras Públicas</t>
  </si>
  <si>
    <t>Actos de fiscalización terminados</t>
  </si>
  <si>
    <t>Presupuesto ejercido en la Función Fiscalizadora</t>
  </si>
  <si>
    <t>Cifras cobradas</t>
  </si>
  <si>
    <t>Rentabilidad de la fiscalización</t>
  </si>
  <si>
    <t>Periodo</t>
  </si>
  <si>
    <t>Número de actos</t>
  </si>
  <si>
    <t>Recursos revocados</t>
  </si>
  <si>
    <t>% Tasa de Transparencia</t>
  </si>
  <si>
    <t>Factura Electrónica</t>
  </si>
  <si>
    <t>Millones</t>
  </si>
  <si>
    <t>Personas morales</t>
  </si>
  <si>
    <t>mar</t>
  </si>
  <si>
    <t>jun</t>
  </si>
  <si>
    <t>sep</t>
  </si>
  <si>
    <t>dic</t>
  </si>
  <si>
    <t>Monto</t>
  </si>
  <si>
    <t xml:space="preserve">Juicios </t>
  </si>
  <si>
    <t>Juicios de amparo contra actos</t>
  </si>
  <si>
    <t xml:space="preserve">Número de juicios </t>
  </si>
  <si>
    <t>Monto (Millones de pesos)</t>
  </si>
  <si>
    <t>1ra. Instancia</t>
  </si>
  <si>
    <t>Segunda instancia</t>
  </si>
  <si>
    <t>Definitivas</t>
  </si>
  <si>
    <t>Total de Juicios</t>
  </si>
  <si>
    <t xml:space="preserve">% favorable al SAT </t>
  </si>
  <si>
    <t>Favorables al SAT</t>
  </si>
  <si>
    <t>% favorables</t>
  </si>
  <si>
    <t>Desfavorables al SAT</t>
  </si>
  <si>
    <t>% desfavorables</t>
  </si>
  <si>
    <t>Recaudación del RIF</t>
  </si>
  <si>
    <t>Estímulos Fiscales del RIF 1/</t>
  </si>
  <si>
    <t xml:space="preserve">   ISR</t>
  </si>
  <si>
    <t xml:space="preserve">   IVA</t>
  </si>
  <si>
    <t xml:space="preserve">   IEPS</t>
  </si>
  <si>
    <t>Sector</t>
  </si>
  <si>
    <t>Comercio al por menor</t>
  </si>
  <si>
    <t>Otros servicios excepto actividades de gobierno</t>
  </si>
  <si>
    <t>Transportes, correos y almacenamiento</t>
  </si>
  <si>
    <t>Industrias manufactureras</t>
  </si>
  <si>
    <t>Comercio al por mayor</t>
  </si>
  <si>
    <t>Servicios de alojamiento temporal y de preparación de alimentos y bebidas</t>
  </si>
  <si>
    <t>Servicios profesionales, científicos y técnicos</t>
  </si>
  <si>
    <t>Construcción</t>
  </si>
  <si>
    <t>Servicios de apoyo a los negocios y manejo de desechos y servicios de remediación</t>
  </si>
  <si>
    <t xml:space="preserve">Otros </t>
  </si>
  <si>
    <t>Servicios inmobiliarios y de alquiler de bienes muebles e intangibles</t>
  </si>
  <si>
    <t>Servicio de esparcimiento culturales y deportivos y otros servicios recreativos</t>
  </si>
  <si>
    <t>Información en medios masivos</t>
  </si>
  <si>
    <t>Servicios educativos</t>
  </si>
  <si>
    <t>Servicios de  salud y asistencia social</t>
  </si>
  <si>
    <t>Agricultura, ganadería, aprovechamiento forestal,  pesca y caza</t>
  </si>
  <si>
    <t>Servicios financieros y de seguros</t>
  </si>
  <si>
    <t>Actividades de gobierno y de organismos internacionales y extraterritoriales</t>
  </si>
  <si>
    <t xml:space="preserve">Minería </t>
  </si>
  <si>
    <t>Electricidad, agua y suministro de gas por ductos al consumidor final</t>
  </si>
  <si>
    <t>Dirección de corporativos y empresas</t>
  </si>
  <si>
    <t>Porciento del total</t>
  </si>
  <si>
    <t>Egresos</t>
  </si>
  <si>
    <t>Millones de operaciones</t>
  </si>
  <si>
    <t>Número de contribuyentes con Firma Electrónica</t>
  </si>
  <si>
    <t>Número de declaraciones</t>
  </si>
  <si>
    <t>Millones de pedimentos de importación</t>
  </si>
  <si>
    <t>Pedimentos</t>
  </si>
  <si>
    <t>IVA</t>
  </si>
  <si>
    <t>IGI</t>
  </si>
  <si>
    <t>DTA</t>
  </si>
  <si>
    <t>IEPS</t>
  </si>
  <si>
    <t>ISAN</t>
  </si>
  <si>
    <t>ISR</t>
  </si>
  <si>
    <t>Fuente: SHCP.</t>
  </si>
  <si>
    <t>Evolución personal ocupado</t>
  </si>
  <si>
    <t>Régimen de Incorporación Fiscal</t>
  </si>
  <si>
    <t>Temas</t>
  </si>
  <si>
    <t>Tablas del Informe Tributario y de Gestión</t>
  </si>
  <si>
    <t>2011-2012</t>
  </si>
  <si>
    <t>Número de Pagos por medio de recepción</t>
  </si>
  <si>
    <t>Número de Pagos por tipo de contribuyente</t>
  </si>
  <si>
    <t>Millones de pedimentos de exportación</t>
  </si>
  <si>
    <t>Control de Obligaciones</t>
  </si>
  <si>
    <t>Costo por peso invertido</t>
  </si>
  <si>
    <t>Número de juicios</t>
  </si>
  <si>
    <t>Fuente: Cálculos propios con base en datos de la SHCP y del SAT.</t>
  </si>
  <si>
    <t>Los totales pueden no coincidir debido al redondeo.</t>
  </si>
  <si>
    <r>
      <t xml:space="preserve">Porcentaje de cumplimiento </t>
    </r>
    <r>
      <rPr>
        <b/>
        <vertAlign val="subscript"/>
        <sz val="9"/>
        <rFont val="Soberana Sans"/>
        <family val="3"/>
      </rPr>
      <t>1/</t>
    </r>
  </si>
  <si>
    <t>Las sumas pueden no coincidir por el redondeo.</t>
  </si>
  <si>
    <t>Cifras preliminares.</t>
  </si>
  <si>
    <t>Porcentajes redondeados al entero más próximo.</t>
  </si>
  <si>
    <t>http://www.shcp.gob.mx/POLITICAFINANCIERA/FINANZASPUBLICAS/Estadisticas_Oportunas_Finanzas_Publicas/Paginas/unica2.aspx</t>
  </si>
  <si>
    <t>http://www.sat.gob.mx/cifras_sat/Paginas/inicio.html</t>
  </si>
  <si>
    <t>2011-2013</t>
  </si>
  <si>
    <t>2011-2014</t>
  </si>
  <si>
    <t>2011-2015</t>
  </si>
  <si>
    <t>Recaudación por tipo de acto  de Control de Obligaciones</t>
  </si>
  <si>
    <t>Recaudación observada histórico anual</t>
  </si>
  <si>
    <t>Programa de la recaudación histórico anual</t>
  </si>
  <si>
    <t>Solicitudes recibidas Histórico Anual</t>
  </si>
  <si>
    <t>Reconocimientos</t>
  </si>
  <si>
    <t>Autodeclaraciones</t>
  </si>
  <si>
    <t>Reconocimientos en menos de 3 horas</t>
  </si>
  <si>
    <t>Resto de Reconocimientos</t>
  </si>
  <si>
    <t>Total de Reconocimientos</t>
  </si>
  <si>
    <t>Número de Autodeclaraciones</t>
  </si>
  <si>
    <t>Periodo acumulado</t>
  </si>
  <si>
    <t>Evolución de la recaudación*/</t>
  </si>
  <si>
    <t>Costo de operación */</t>
  </si>
  <si>
    <t>Recaudación por empleado */</t>
  </si>
  <si>
    <t>Monto Total</t>
  </si>
  <si>
    <t>Número de contribuyentes</t>
  </si>
  <si>
    <t>Certificados emitidos de Firma Electrónica</t>
  </si>
  <si>
    <t>* En 2011 considera 1,133.2 millones de facturas generadas de años anteriores</t>
  </si>
  <si>
    <t>Facturas *</t>
  </si>
  <si>
    <t>Deudores diversos</t>
  </si>
  <si>
    <t>Por invertir en
2016</t>
  </si>
  <si>
    <t xml:space="preserve">Deudores diversos </t>
  </si>
  <si>
    <r>
      <t xml:space="preserve">Mayor detalle de la </t>
    </r>
    <r>
      <rPr>
        <b/>
        <sz val="7"/>
        <color indexed="8"/>
        <rFont val="Soberana Sans"/>
        <family val="3"/>
      </rPr>
      <t>información de ingresos</t>
    </r>
    <r>
      <rPr>
        <sz val="7"/>
        <color indexed="8"/>
        <rFont val="Soberana Sans"/>
        <family val="3"/>
      </rPr>
      <t xml:space="preserve"> puede ser consultada en la siguiente liga:</t>
    </r>
  </si>
  <si>
    <r>
      <t xml:space="preserve">Mayor detalle de la </t>
    </r>
    <r>
      <rPr>
        <b/>
        <sz val="7"/>
        <color indexed="8"/>
        <rFont val="Soberana Sans"/>
        <family val="3"/>
      </rPr>
      <t>información de gestión</t>
    </r>
    <r>
      <rPr>
        <sz val="7"/>
        <color indexed="8"/>
        <rFont val="Soberana Sans"/>
        <family val="3"/>
      </rPr>
      <t xml:space="preserve"> puede ser consultada en la siguiente liga:</t>
    </r>
  </si>
  <si>
    <t>3/ Sistema electrónico del SAT a través del cual los contribuyentes del Régimen de Incorporación Fiscal, entre otras personas físicas, llevan su contabilidad y pueden generar facturas electrónicas.</t>
  </si>
  <si>
    <t>2/ La cifra forma parte del total del cuadro de Universo de Contribuyentes Activos Registrado.</t>
  </si>
  <si>
    <t>Distribución de los contribuyentes del RIF por sector de actividad económica 2/</t>
  </si>
  <si>
    <t>Uso del aplicativo "Mis Cuentas" 3/</t>
  </si>
  <si>
    <t>Las cifras podrían diferir debido al redondeo</t>
  </si>
  <si>
    <t xml:space="preserve">(Millones de pesos) </t>
  </si>
  <si>
    <t>Al primer trimestre</t>
  </si>
  <si>
    <t>Notas:</t>
  </si>
  <si>
    <t>Cifras preliminares sujetas a revisión</t>
  </si>
  <si>
    <t>Fuente: SAT</t>
  </si>
  <si>
    <t>*/  Por cuestiones de disponibilidad de información se presentan cifras acumuladas de enero a diciembre de 2015</t>
  </si>
  <si>
    <r>
      <rPr>
        <sz val="9"/>
        <color indexed="8"/>
        <rFont val="Soberana Sans"/>
        <family val="3"/>
      </rPr>
      <t>1/</t>
    </r>
    <r>
      <rPr>
        <sz val="9"/>
        <rFont val="Soberana Sans"/>
        <family val="3"/>
      </rPr>
      <t xml:space="preserve"> El porcentaje de cumplimiento y el valor observado puede no coincidir debido a redondeo.</t>
    </r>
  </si>
  <si>
    <r>
      <rPr>
        <sz val="9"/>
        <color indexed="8"/>
        <rFont val="Soberana Sans"/>
        <family val="3"/>
      </rPr>
      <t>2/</t>
    </r>
    <r>
      <rPr>
        <sz val="9"/>
        <rFont val="Soberana Sans"/>
        <family val="3"/>
      </rPr>
      <t xml:space="preserve"> Considera cifras de las Administraciones Generales de: Auditoría Fiscal Federal (AGAFF), Auditoría de Comercio Exterior (AGACE) y Grandes Contribuyentes (AGGC).</t>
    </r>
  </si>
  <si>
    <r>
      <rPr>
        <sz val="9"/>
        <color indexed="8"/>
        <rFont val="Soberana Sans"/>
        <family val="3"/>
      </rPr>
      <t>3/</t>
    </r>
    <r>
      <rPr>
        <sz val="9"/>
        <rFont val="Soberana Sans"/>
        <family val="3"/>
      </rPr>
      <t xml:space="preserve"> Contribuyentes fiscalizados son todos aquellos que fueron sujetos a revisión con motivo de las facultades de comprobación de las áreas fiscalizadoras del SAT en 2015.</t>
    </r>
  </si>
  <si>
    <t>Recaudación de nuevos contribuyentes */</t>
  </si>
  <si>
    <t>Programa Anual de Mejora Continua del SAT 2016 (Art. 21 LSAT)</t>
  </si>
  <si>
    <t>Programa Anual de Mejora Continua del SAT 2016 (Art. 10 LSAT)</t>
  </si>
  <si>
    <t xml:space="preserve">Eficacia de la fiscalización otros contribuyentes  2/                          </t>
  </si>
  <si>
    <t>Recaudación secundaria por actos de fiscalización a otros contribuyentes  2/  3/</t>
  </si>
  <si>
    <t>Indicador de honestidad por experiencia en servicios  4/</t>
  </si>
  <si>
    <t>Costo de la recaudación  */</t>
  </si>
  <si>
    <t>Promedio de recaudación por acto de fiscalización de metodos profundos a grandes contribuyentes  5/</t>
  </si>
  <si>
    <t>Promedio de recaudación secundaria por acto de fiscalización de métodos sustantivos a otros contribuyentes  2/ 5/</t>
  </si>
  <si>
    <t>Promedio de recaudación secundaria por acto de fiscalización de métodos sustantivos a contribuyentes de comercio exterior  5/</t>
  </si>
  <si>
    <t>Ingresos tributarios de los nuevos contribuyentes */</t>
  </si>
  <si>
    <t>Percepción de la facilidad de los principales trámites y servicios en el SAT 6/</t>
  </si>
  <si>
    <t>Percepción de la facilidad de los principales trámites y servicios de comercio exterior a través de las aduanas del país  6/</t>
  </si>
  <si>
    <t>Recepción de Declaraciones Anuales 7/</t>
  </si>
  <si>
    <t>Juicios ganados por el SAT a otros contribuyentes en sentencias definitivas  8/</t>
  </si>
  <si>
    <t>Diseño e Imagen del Portal</t>
  </si>
  <si>
    <t>Otros contribuyentes.- Son aquellas personas físicas y morales que fueron sujetos a actos de fiscalización por parte de la Administración General de Auditoría Fiscal Federal</t>
  </si>
  <si>
    <r>
      <t>1/</t>
    </r>
    <r>
      <rPr>
        <sz val="9"/>
        <rFont val="Soberana Sans"/>
        <family val="3"/>
      </rPr>
      <t xml:space="preserve"> El porcentaje de cumplimiento puede no coincidir debido a redondeo.</t>
    </r>
  </si>
  <si>
    <r>
      <t>2/</t>
    </r>
    <r>
      <rPr>
        <sz val="9"/>
        <rFont val="Soberana Sans"/>
        <family val="3"/>
      </rPr>
      <t xml:space="preserve"> No incluye cifras reportadas por la Administración General de Grandes Contribuyentes y considera sólo datos de las administraciones desconcentradas de la AGAFF.</t>
    </r>
  </si>
  <si>
    <r>
      <t>3/</t>
    </r>
    <r>
      <rPr>
        <sz val="9"/>
        <rFont val="Soberana Sans"/>
        <family val="3"/>
      </rPr>
      <t xml:space="preserve"> Debido a que no se reportó meta para este año, la estimación considera el avance observado del año anterior.</t>
    </r>
  </si>
  <si>
    <r>
      <t xml:space="preserve">4/ </t>
    </r>
    <r>
      <rPr>
        <sz val="9"/>
        <rFont val="Soberana Sans"/>
        <family val="3"/>
      </rPr>
      <t>Para 2016 se incluye el indicador con el propósito de ofrecer una mejor y más amplia respuesta a la fracción III del artículo 21 de la Ley del SAT</t>
    </r>
  </si>
  <si>
    <r>
      <t xml:space="preserve">5/ </t>
    </r>
    <r>
      <rPr>
        <sz val="9"/>
        <rFont val="Soberana Sans"/>
        <family val="3"/>
      </rPr>
      <t>A partir de 2016 cambia la metodología para el cálculo del indicador para focalizar la medición en los actos de fiscalización profundos o sustantivos con autocorrección. Con la mecánica anterior el promedio de recaudación de grandes contribuyentes, otros y de comercio exterior fue de: 64.3 millones de pesos, 2,613.0 miles de pesos, y 3,703.1 miles de pesos, respectivamente.</t>
    </r>
  </si>
  <si>
    <r>
      <t xml:space="preserve">6/ </t>
    </r>
    <r>
      <rPr>
        <sz val="9"/>
        <rFont val="Soberana Sans"/>
        <family val="3"/>
      </rPr>
      <t>Sustituye al indicador de Atención de Casos para fortalecer la respuesta a la fracción VII del artículo 21 de la Ley del SAT.</t>
    </r>
  </si>
  <si>
    <r>
      <t xml:space="preserve">7/ </t>
    </r>
    <r>
      <rPr>
        <sz val="9"/>
        <rFont val="Soberana Sans"/>
        <family val="3"/>
      </rPr>
      <t>Sustituye al indicador "Porcentaje de declaraciones de pago por Internet" debido a que en 2015 su avance llegó al límite máximo superior.</t>
    </r>
  </si>
  <si>
    <r>
      <t xml:space="preserve">8/ </t>
    </r>
    <r>
      <rPr>
        <sz val="9"/>
        <rFont val="Soberana Sans"/>
        <family val="3"/>
      </rPr>
      <t>Primera y segunda instancias; no incluye grandes contribuyentes.</t>
    </r>
  </si>
  <si>
    <r>
      <t xml:space="preserve">*/  </t>
    </r>
    <r>
      <rPr>
        <sz val="9"/>
        <rFont val="Soberana Sans"/>
        <family val="3"/>
      </rPr>
      <t>Por cuestiones de disponibilidad de información se presentan cifras acumuladas de enero a diciembre de 2015</t>
    </r>
  </si>
  <si>
    <t>Indicador de honestidad por experiencia en servicios
(IHES A-SAT)</t>
  </si>
  <si>
    <r>
      <t>Fuente:</t>
    </r>
    <r>
      <rPr>
        <sz val="10"/>
        <color indexed="8"/>
        <rFont val="Soberana Sans"/>
        <family val="3"/>
      </rPr>
      <t xml:space="preserve"> SAT</t>
    </r>
  </si>
  <si>
    <t>CONCEPTO</t>
  </si>
  <si>
    <t>Enero - marzo</t>
  </si>
  <si>
    <t>FLACA Situación Financiera</t>
  </si>
  <si>
    <t>marzo 2015-2016</t>
  </si>
  <si>
    <t>marzo</t>
  </si>
  <si>
    <t>Enero - marzo 2015</t>
  </si>
  <si>
    <t>Enero - marzo 2016</t>
  </si>
  <si>
    <t>Saldo inicial enero</t>
  </si>
  <si>
    <t>Total de ingresos</t>
  </si>
  <si>
    <t>Total de egresos</t>
  </si>
  <si>
    <t>Saldo final Marzo</t>
  </si>
  <si>
    <t>Hasta 
2015</t>
  </si>
  <si>
    <t>Enero - marzo
 2016</t>
  </si>
  <si>
    <t>marzo 2015 -2016</t>
  </si>
  <si>
    <t>Enero -marzo 2016</t>
  </si>
  <si>
    <t>Recursos aplicados
Enero -marzo
 2016</t>
  </si>
  <si>
    <t>Enero-marzo</t>
  </si>
  <si>
    <t>Devoluciones por saldos a favor de los contribuyentes</t>
  </si>
  <si>
    <t>Variación Real (%)</t>
  </si>
  <si>
    <t>Absoluta</t>
  </si>
  <si>
    <t>Relativa (%)</t>
  </si>
  <si>
    <t>Devoluciones totales</t>
  </si>
  <si>
    <t>Tributarios</t>
  </si>
  <si>
    <t>Renta</t>
  </si>
  <si>
    <t>Valor Agregado</t>
  </si>
  <si>
    <t>No Tributarios</t>
  </si>
  <si>
    <t>Diferencia</t>
  </si>
  <si>
    <t>Devoluciones de los principales impuestos, ISR e IVA</t>
  </si>
  <si>
    <t>Var. Real
(%)</t>
  </si>
  <si>
    <t>Enero-marzo, 2016</t>
  </si>
  <si>
    <t>1/ Estimación realizada con base en: 
a) Reducción del ISR contemplado en el artículo 111 de la Ley del Impuesto sobre la Renta.
b) "Decreto que compila diversos beneficios fiscales y establece medidas de simplificación administrativa", publicado en el Diario Oficial de la Federación el 26 de diciembre de 2013, a través del cual se otorga a los contribuyentes que tributan en el Régimen de Incorporación Fiscal, un estímulo fiscal consistente en una cantidad equivalente al 100% del Impuesto al Valor Agregado y del Impuesto Especial sobre Producción y Servicios, que deba trasladarse en la enajenación de bienes o prestación de servicios, que se efectúen con el público en general.
c) "Decreto por el que se otorgan beneficios fiscales a quienes tributen en el Régimen de Incorporación Fiscal", publicado en el Diario Oficial de la Federación el 10 de septiembre de 2014, a través del cual se otorga a los contribuyentes que tributan en el Régimen de Incorporación Fiscal, estímulos fiscales en materia del Impuesto al Valor Agregado y del Impuesto Especial sobre Producción y Servicios. 
d) “Decreto por el que se amplían los beneficios fiscales a los contribuyentes del Régimen de Incorporación Fiscal” publicado en el Diario Oficial de la Federación el 11 de marzo de 2015, a través del cual amplía la aplicación de la reducción del 100% del ISR, IVA y IEPS.
Fuente: SAT</t>
  </si>
  <si>
    <t>Tasa de transparencia Histórico Anual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</si>
  <si>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</si>
  <si>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</si>
  <si>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</si>
  <si>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</si>
  <si>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</si>
  <si>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</si>
  <si>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</si>
  <si>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</si>
  <si>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</si>
  <si>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</si>
  <si>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Acumulado al mes de marzo de cada año</t>
  </si>
  <si>
    <t>2011-2016</t>
  </si>
  <si>
    <t>Recaudación observada enero-marzo</t>
  </si>
  <si>
    <t>Programa de la recaudación enero-marzo</t>
  </si>
  <si>
    <t>Declaraciones anuales enero-marzo</t>
  </si>
  <si>
    <t>Acumulado a marzo de cada año</t>
  </si>
  <si>
    <t>Operaciones de comercio exterior enero-marzo</t>
  </si>
  <si>
    <t>Recaudación derivada de operaciones de comercio exterior
enero-marzo</t>
  </si>
  <si>
    <t>enero-marzo</t>
  </si>
  <si>
    <r>
      <t xml:space="preserve">Monto
</t>
    </r>
    <r>
      <rPr>
        <b/>
        <sz val="8"/>
        <color indexed="8"/>
        <rFont val="Soberana Sans"/>
        <family val="3"/>
      </rPr>
      <t>(Millones de pesos)</t>
    </r>
  </si>
  <si>
    <t>Primer trimestre 2016</t>
  </si>
  <si>
    <t>Promedio Enero-marzo</t>
  </si>
  <si>
    <t>Derechos mineros</t>
  </si>
  <si>
    <t>Recaudación Derechos a la Minería</t>
  </si>
  <si>
    <t>Enero - marzo de 2016</t>
  </si>
  <si>
    <t>Minería (Arts. 262 al 275 de la LFD)</t>
  </si>
  <si>
    <t>Concesiones y asignaciones mineras (Arts. 263 al 267 de la LFD)</t>
  </si>
  <si>
    <t>Derecho especial sobre minería (Art. 268 de la LFD)</t>
  </si>
  <si>
    <t>Derecho adicional sobre minería (Art. 269 de la LFD)</t>
  </si>
  <si>
    <t>Neta</t>
  </si>
  <si>
    <t>Derecho extraordinario sobre minería (Art. 270 de la LFD)</t>
  </si>
  <si>
    <t>Enero-marzo, 2015-2016</t>
  </si>
  <si>
    <t>Debido a la nueva mecánica para calcular los Ingresos Tributarios administrados por el SAT a partir del 4o trimestre de 2015, se adecuaron los resultados de años anteriores, por lo que no son comparables con publicaciones previas.</t>
  </si>
  <si>
    <t>A marzo</t>
  </si>
  <si>
    <t>Saldo final marzo de 2016 vs obligaciones contractuales es de 0.53</t>
  </si>
  <si>
    <t>Saldo final al 31 de marzo 2016 vs obligaciones contractuales es de 4.82</t>
  </si>
  <si>
    <t>A partir de 2015 el ISR considera datos de ISR de contratistas y asignatarios.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</si>
</sst>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a_-;\-* #,##0.00\ _p_t_a_-;_-* &quot;-&quot;??\ _p_t_a_-;_-@_-"/>
    <numFmt numFmtId="165" formatCode="#,##0.0"/>
    <numFmt numFmtId="166" formatCode="0.0%"/>
    <numFmt numFmtId="167" formatCode="_-[$€-2]* #,##0.00_-;\-[$€-2]* #,##0.00_-;_-[$€-2]* &quot;-&quot;??_-"/>
    <numFmt numFmtId="168" formatCode="_-* #,##0\ _$_-;\-* #,##0\ _$_-;_-* &quot;-&quot;\ _$_-;_-@_-"/>
    <numFmt numFmtId="169" formatCode="_-* #,##0\ _$_-;\-* #,##0\ _$_-;_-* &quot;-&quot;??\ _$_-;_-@_-"/>
    <numFmt numFmtId="170" formatCode="_(* #,##0.00_);_(* \(#,##0.00\);_(* &quot;-&quot;??_);_(@_)"/>
    <numFmt numFmtId="171" formatCode="_-* #,##0.00\ _€_-;\-* #,##0.00\ _€_-;_-* &quot;-&quot;??\ _€_-;_-@_-"/>
    <numFmt numFmtId="172" formatCode="_-* #,##0.00\ _$_-;\-* #,##0.00\ _$_-;_-* &quot;-&quot;??\ _$_-;_-@_-"/>
    <numFmt numFmtId="173" formatCode="General_)"/>
    <numFmt numFmtId="174" formatCode="0.0"/>
    <numFmt numFmtId="175" formatCode="#,##0;[Red]#,##0"/>
    <numFmt numFmtId="176" formatCode="0.0;[Red]0.0"/>
    <numFmt numFmtId="177" formatCode="#,##0.00;[Red]#,##0.00"/>
    <numFmt numFmtId="178" formatCode="0.000"/>
    <numFmt numFmtId="179" formatCode="_-* #,##0_-;\-* #,##0_-;_-* &quot;-&quot;??_-;_-@_-"/>
    <numFmt numFmtId="180" formatCode="_-* #,##0.000_-;\-* #,##0.000_-;_-* &quot;-&quot;??_-;_-@_-"/>
    <numFmt numFmtId="181" formatCode="&quot;$&quot;#,##0"/>
    <numFmt numFmtId="182" formatCode="_-* #,##0.0_-;\-* #,##0.0_-;_-* &quot;-&quot;??_-;_-@_-"/>
    <numFmt numFmtId="183" formatCode="#,##0.000"/>
    <numFmt numFmtId="184" formatCode="_-[$€]* #,##0.00_-;\-[$€]* #,##0.00_-;_-[$€]* &quot;-&quot;??_-;_-@_-"/>
    <numFmt numFmtId="185" formatCode="_(* #,##0_);_(* \(#,##0\);_(* &quot;-&quot;??_);_(@_)"/>
    <numFmt numFmtId="186" formatCode="0.00000000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sz val="8"/>
      <name val="Century Gothic"/>
      <family val="2"/>
    </font>
    <font>
      <b/>
      <sz val="12"/>
      <name val="Century Gothic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sz val="10"/>
      <name val="Courier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b/>
      <sz val="10"/>
      <name val="Soberana Sans"/>
      <family val="3"/>
    </font>
    <font>
      <u val="single"/>
      <sz val="12"/>
      <name val="Soberana Sans"/>
      <family val="3"/>
    </font>
    <font>
      <b/>
      <sz val="9"/>
      <name val="Soberana Sans"/>
      <family val="3"/>
    </font>
    <font>
      <b/>
      <vertAlign val="subscript"/>
      <sz val="9"/>
      <name val="Soberana Sans"/>
      <family val="3"/>
    </font>
    <font>
      <sz val="9"/>
      <name val="Soberana Sans"/>
      <family val="3"/>
    </font>
    <font>
      <vertAlign val="subscript"/>
      <sz val="9"/>
      <name val="Soberana Sans"/>
      <family val="3"/>
    </font>
    <font>
      <sz val="11"/>
      <name val="Soberana Sans"/>
      <family val="3"/>
    </font>
    <font>
      <b/>
      <sz val="11"/>
      <name val="Soberana Sans"/>
      <family val="3"/>
    </font>
    <font>
      <sz val="9"/>
      <name val="Calibri"/>
      <family val="2"/>
    </font>
    <font>
      <sz val="12"/>
      <name val="Soberana Sans"/>
      <family val="3"/>
    </font>
    <font>
      <sz val="8"/>
      <name val="Soberana Sans"/>
      <family val="3"/>
    </font>
    <font>
      <u val="single"/>
      <sz val="10"/>
      <name val="Soberana Sans"/>
      <family val="3"/>
    </font>
    <font>
      <u val="single"/>
      <sz val="9"/>
      <name val="Century Gothic"/>
      <family val="2"/>
    </font>
    <font>
      <b/>
      <sz val="10"/>
      <name val="Arial"/>
      <family val="2"/>
    </font>
    <font>
      <sz val="18"/>
      <name val="Soberana Sans"/>
      <family val="3"/>
    </font>
    <font>
      <sz val="15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sz val="9"/>
      <color indexed="8"/>
      <name val="Soberana Sans"/>
      <family val="3"/>
    </font>
    <font>
      <sz val="9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95"/>
      <color indexed="12"/>
      <name val="Calibri"/>
      <family val="2"/>
    </font>
    <font>
      <u val="single"/>
      <sz val="8.8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8"/>
      <name val="Constantia"/>
      <family val="2"/>
    </font>
    <font>
      <sz val="11"/>
      <color indexed="60"/>
      <name val="Calibri"/>
      <family val="2"/>
    </font>
    <font>
      <sz val="10"/>
      <color indexed="8"/>
      <name val="Constant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7"/>
      <name val="Calibri"/>
      <family val="2"/>
    </font>
    <font>
      <b/>
      <sz val="10"/>
      <color indexed="8"/>
      <name val="Soberana Sans"/>
      <family val="3"/>
    </font>
    <font>
      <sz val="10"/>
      <color indexed="63"/>
      <name val="Soberana Sans"/>
      <family val="3"/>
    </font>
    <font>
      <b/>
      <sz val="10"/>
      <color indexed="63"/>
      <name val="Soberana Sans"/>
      <family val="3"/>
    </font>
    <font>
      <sz val="11"/>
      <color indexed="8"/>
      <name val="Soberana Sans"/>
      <family val="3"/>
    </font>
    <font>
      <sz val="7"/>
      <color indexed="8"/>
      <name val="Webdings"/>
      <family val="1"/>
    </font>
    <font>
      <u val="single"/>
      <sz val="7"/>
      <color indexed="12"/>
      <name val="Soberana Sans"/>
      <family val="3"/>
    </font>
    <font>
      <sz val="9"/>
      <color indexed="9"/>
      <name val="Soberana Sans"/>
      <family val="3"/>
    </font>
    <font>
      <sz val="10"/>
      <color indexed="9"/>
      <name val="Soberana Sans"/>
      <family val="3"/>
    </font>
    <font>
      <b/>
      <sz val="10"/>
      <color indexed="9"/>
      <name val="Soberana Sans"/>
      <family val="3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Soberana Sans"/>
      <family val="3"/>
    </font>
    <font>
      <b/>
      <sz val="9"/>
      <color indexed="63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95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8.8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theme="1"/>
      <name val="Constant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0"/>
      <color theme="1"/>
      <name val="Constantia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Soberana Sans"/>
      <family val="3"/>
    </font>
    <font>
      <b/>
      <sz val="10"/>
      <color theme="1"/>
      <name val="Soberana Sans"/>
      <family val="3"/>
    </font>
    <font>
      <sz val="10"/>
      <color theme="1" tint="0.34999001026153564"/>
      <name val="Soberana Sans"/>
      <family val="3"/>
    </font>
    <font>
      <b/>
      <sz val="10"/>
      <color theme="1" tint="0.34999001026153564"/>
      <name val="Soberana Sans"/>
      <family val="3"/>
    </font>
    <font>
      <sz val="11"/>
      <color theme="1"/>
      <name val="Soberana Sans"/>
      <family val="3"/>
    </font>
    <font>
      <sz val="7"/>
      <color theme="1"/>
      <name val="Webdings"/>
      <family val="1"/>
    </font>
    <font>
      <b/>
      <sz val="10"/>
      <color rgb="FF000000"/>
      <name val="Soberana Sans"/>
      <family val="3"/>
    </font>
    <font>
      <sz val="10"/>
      <color rgb="FF000000"/>
      <name val="Soberana Sans"/>
      <family val="3"/>
    </font>
    <font>
      <sz val="7"/>
      <color theme="1"/>
      <name val="Soberana Sans"/>
      <family val="3"/>
    </font>
    <font>
      <u val="single"/>
      <sz val="7"/>
      <color theme="10"/>
      <name val="Soberana Sans"/>
      <family val="3"/>
    </font>
    <font>
      <sz val="9"/>
      <color theme="0"/>
      <name val="Soberana Sans"/>
      <family val="3"/>
    </font>
    <font>
      <sz val="9"/>
      <color theme="1"/>
      <name val="Soberana Sans"/>
      <family val="3"/>
    </font>
    <font>
      <sz val="10"/>
      <color theme="0"/>
      <name val="Soberana Sans"/>
      <family val="3"/>
    </font>
    <font>
      <b/>
      <sz val="10"/>
      <color theme="0"/>
      <name val="Soberana Sans"/>
      <family val="3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Soberana Sans"/>
      <family val="3"/>
    </font>
    <font>
      <b/>
      <sz val="9"/>
      <color theme="1" tint="0.34999001026153564"/>
      <name val="Century Gothic"/>
      <family val="2"/>
    </font>
    <font>
      <b/>
      <sz val="7"/>
      <color rgb="FF00000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8E4B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5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0" fillId="0" borderId="0">
      <alignment/>
      <protection/>
    </xf>
    <xf numFmtId="0" fontId="2" fillId="0" borderId="0">
      <alignment/>
      <protection/>
    </xf>
    <xf numFmtId="173" fontId="1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0" applyNumberFormat="0" applyBorder="0" applyAlignment="0" applyProtection="0"/>
    <xf numFmtId="0" fontId="75" fillId="21" borderId="1" applyNumberFormat="0" applyAlignment="0" applyProtection="0"/>
    <xf numFmtId="0" fontId="76" fillId="22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9" fillId="29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7" fillId="31" borderId="0" applyNumberFormat="0" applyBorder="0" applyAlignment="0" applyProtection="0"/>
    <xf numFmtId="0" fontId="2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89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9" fillId="0" borderId="0">
      <alignment/>
      <protection/>
    </xf>
    <xf numFmtId="167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1" fillId="21" borderId="5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78" fillId="0" borderId="8" applyNumberFormat="0" applyFill="0" applyAlignment="0" applyProtection="0"/>
    <xf numFmtId="0" fontId="97" fillId="0" borderId="9" applyNumberFormat="0" applyFill="0" applyAlignment="0" applyProtection="0"/>
  </cellStyleXfs>
  <cellXfs count="424"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98" fillId="0" borderId="0" xfId="0" applyFont="1" applyAlignment="1">
      <alignment vertical="center"/>
    </xf>
    <xf numFmtId="0" fontId="98" fillId="0" borderId="0" xfId="0" applyFont="1" applyFill="1" applyAlignment="1">
      <alignment vertical="center"/>
    </xf>
    <xf numFmtId="0" fontId="98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9" fillId="0" borderId="0" xfId="0" applyFont="1" applyAlignment="1">
      <alignment horizontal="center" vertical="center"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33" borderId="0" xfId="234" applyFont="1" applyFill="1" applyBorder="1" applyAlignment="1">
      <alignment horizontal="center" vertical="center" wrapText="1"/>
      <protection/>
    </xf>
    <xf numFmtId="0" fontId="12" fillId="33" borderId="0" xfId="234" applyNumberFormat="1" applyFont="1" applyFill="1" applyBorder="1" applyAlignment="1">
      <alignment horizontal="center" vertical="center" wrapText="1"/>
      <protection/>
    </xf>
    <xf numFmtId="0" fontId="12" fillId="33" borderId="0" xfId="422" applyNumberFormat="1" applyFont="1" applyFill="1" applyBorder="1" applyAlignment="1">
      <alignment horizontal="center" vertical="center" wrapText="1"/>
    </xf>
    <xf numFmtId="166" fontId="13" fillId="33" borderId="0" xfId="422" applyNumberFormat="1" applyFont="1" applyFill="1" applyBorder="1" applyAlignment="1">
      <alignment horizontal="right" vertical="center" wrapText="1"/>
    </xf>
    <xf numFmtId="0" fontId="14" fillId="33" borderId="0" xfId="55" applyFont="1" applyFill="1" applyBorder="1" applyAlignment="1" applyProtection="1">
      <alignment vertical="center"/>
      <protection/>
    </xf>
    <xf numFmtId="0" fontId="12" fillId="33" borderId="0" xfId="234" applyFont="1" applyFill="1" applyBorder="1" applyAlignment="1">
      <alignment vertical="center"/>
      <protection/>
    </xf>
    <xf numFmtId="0" fontId="12" fillId="33" borderId="0" xfId="234" applyFont="1" applyFill="1">
      <alignment/>
      <protection/>
    </xf>
    <xf numFmtId="0" fontId="12" fillId="33" borderId="0" xfId="194" applyFont="1" applyFill="1" applyBorder="1" applyAlignment="1">
      <alignment horizontal="left" vertical="center"/>
      <protection/>
    </xf>
    <xf numFmtId="0" fontId="12" fillId="33" borderId="0" xfId="194" applyFont="1" applyFill="1" applyBorder="1" applyAlignment="1">
      <alignment horizontal="center" vertical="center"/>
      <protection/>
    </xf>
    <xf numFmtId="0" fontId="12" fillId="33" borderId="0" xfId="194" applyFont="1" applyFill="1" applyBorder="1">
      <alignment/>
      <protection/>
    </xf>
    <xf numFmtId="0" fontId="12" fillId="33" borderId="0" xfId="194" applyFont="1" applyFill="1" applyAlignment="1">
      <alignment horizontal="centerContinuous" vertical="center"/>
      <protection/>
    </xf>
    <xf numFmtId="43" fontId="12" fillId="33" borderId="0" xfId="167" applyFont="1" applyFill="1" applyBorder="1" applyAlignment="1">
      <alignment/>
    </xf>
    <xf numFmtId="9" fontId="13" fillId="33" borderId="0" xfId="440" applyFont="1" applyFill="1" applyBorder="1" applyAlignment="1">
      <alignment/>
    </xf>
    <xf numFmtId="0" fontId="13" fillId="33" borderId="0" xfId="194" applyFont="1" applyFill="1" applyBorder="1">
      <alignment/>
      <protection/>
    </xf>
    <xf numFmtId="3" fontId="12" fillId="33" borderId="0" xfId="194" applyNumberFormat="1" applyFont="1" applyFill="1" applyBorder="1">
      <alignment/>
      <protection/>
    </xf>
    <xf numFmtId="0" fontId="13" fillId="33" borderId="0" xfId="194" applyFont="1" applyFill="1" applyBorder="1" applyAlignment="1">
      <alignment horizontal="left" vertical="center" wrapText="1"/>
      <protection/>
    </xf>
    <xf numFmtId="165" fontId="12" fillId="33" borderId="0" xfId="194" applyNumberFormat="1" applyFont="1" applyFill="1" applyBorder="1">
      <alignment/>
      <protection/>
    </xf>
    <xf numFmtId="0" fontId="12" fillId="33" borderId="0" xfId="194" applyFont="1" applyFill="1" applyAlignment="1">
      <alignment horizontal="center"/>
      <protection/>
    </xf>
    <xf numFmtId="0" fontId="12" fillId="33" borderId="0" xfId="194" applyFont="1" applyFill="1" applyAlignment="1">
      <alignment horizontal="center" vertical="center"/>
      <protection/>
    </xf>
    <xf numFmtId="0" fontId="12" fillId="33" borderId="0" xfId="194" applyFont="1" applyFill="1">
      <alignment/>
      <protection/>
    </xf>
    <xf numFmtId="0" fontId="12" fillId="33" borderId="0" xfId="194" applyFont="1" applyFill="1" applyBorder="1" applyAlignment="1">
      <alignment vertical="center"/>
      <protection/>
    </xf>
    <xf numFmtId="0" fontId="12" fillId="33" borderId="0" xfId="194" applyFont="1" applyFill="1" applyBorder="1" applyAlignment="1">
      <alignment horizontal="centerContinuous" vertical="center"/>
      <protection/>
    </xf>
    <xf numFmtId="0" fontId="15" fillId="34" borderId="0" xfId="234" applyFont="1" applyFill="1" applyBorder="1" applyAlignment="1">
      <alignment horizontal="center" vertical="center" wrapText="1"/>
      <protection/>
    </xf>
    <xf numFmtId="9" fontId="12" fillId="33" borderId="0" xfId="440" applyFont="1" applyFill="1" applyBorder="1" applyAlignment="1">
      <alignment horizontal="center" vertical="center"/>
    </xf>
    <xf numFmtId="0" fontId="17" fillId="33" borderId="0" xfId="234" applyFont="1" applyFill="1" applyBorder="1" applyAlignment="1">
      <alignment horizontal="left" vertical="center" wrapText="1"/>
      <protection/>
    </xf>
    <xf numFmtId="0" fontId="17" fillId="33" borderId="0" xfId="234" applyFont="1" applyFill="1" applyBorder="1" applyAlignment="1">
      <alignment horizontal="center" vertical="center" wrapText="1"/>
      <protection/>
    </xf>
    <xf numFmtId="3" fontId="17" fillId="33" borderId="0" xfId="234" applyNumberFormat="1" applyFont="1" applyFill="1" applyBorder="1" applyAlignment="1">
      <alignment horizontal="center" vertical="center" wrapText="1"/>
      <protection/>
    </xf>
    <xf numFmtId="4" fontId="17" fillId="33" borderId="0" xfId="234" applyNumberFormat="1" applyFont="1" applyFill="1" applyBorder="1" applyAlignment="1">
      <alignment horizontal="center" vertical="center" wrapText="1"/>
      <protection/>
    </xf>
    <xf numFmtId="165" fontId="17" fillId="33" borderId="0" xfId="234" applyNumberFormat="1" applyFont="1" applyFill="1" applyBorder="1" applyAlignment="1">
      <alignment horizontal="center" vertical="center" wrapText="1"/>
      <protection/>
    </xf>
    <xf numFmtId="165" fontId="12" fillId="33" borderId="0" xfId="173" applyNumberFormat="1" applyFont="1" applyFill="1" applyBorder="1" applyAlignment="1">
      <alignment horizontal="right" vertical="center" wrapText="1"/>
    </xf>
    <xf numFmtId="43" fontId="12" fillId="33" borderId="0" xfId="167" applyFont="1" applyFill="1" applyBorder="1" applyAlignment="1">
      <alignment horizontal="center" vertical="center"/>
    </xf>
    <xf numFmtId="3" fontId="12" fillId="33" borderId="0" xfId="194" applyNumberFormat="1" applyFont="1" applyFill="1" applyBorder="1" applyAlignment="1">
      <alignment horizontal="center" vertical="center"/>
      <protection/>
    </xf>
    <xf numFmtId="165" fontId="12" fillId="33" borderId="0" xfId="194" applyNumberFormat="1" applyFont="1" applyFill="1" applyBorder="1" applyAlignment="1">
      <alignment vertical="center"/>
      <protection/>
    </xf>
    <xf numFmtId="0" fontId="17" fillId="33" borderId="0" xfId="0" applyFont="1" applyFill="1" applyAlignment="1">
      <alignment/>
    </xf>
    <xf numFmtId="177" fontId="17" fillId="33" borderId="0" xfId="234" applyNumberFormat="1" applyFont="1" applyFill="1" applyBorder="1" applyAlignment="1">
      <alignment horizontal="center" vertical="center" wrapText="1"/>
      <protection/>
    </xf>
    <xf numFmtId="167" fontId="19" fillId="0" borderId="0" xfId="305" applyFont="1" applyAlignment="1">
      <alignment vertical="center"/>
      <protection/>
    </xf>
    <xf numFmtId="1" fontId="12" fillId="0" borderId="0" xfId="305" applyNumberFormat="1" applyFont="1" applyFill="1" applyBorder="1" applyAlignment="1">
      <alignment horizontal="center" vertical="center" wrapText="1"/>
      <protection/>
    </xf>
    <xf numFmtId="167" fontId="20" fillId="0" borderId="0" xfId="305" applyFont="1" applyAlignment="1">
      <alignment vertical="center"/>
      <protection/>
    </xf>
    <xf numFmtId="179" fontId="19" fillId="0" borderId="0" xfId="64" applyNumberFormat="1" applyFont="1" applyAlignment="1">
      <alignment vertical="center"/>
    </xf>
    <xf numFmtId="1" fontId="19" fillId="0" borderId="0" xfId="64" applyNumberFormat="1" applyFont="1" applyAlignment="1">
      <alignment horizontal="center" vertical="center"/>
    </xf>
    <xf numFmtId="179" fontId="20" fillId="0" borderId="0" xfId="64" applyNumberFormat="1" applyFont="1" applyAlignment="1">
      <alignment vertical="center"/>
    </xf>
    <xf numFmtId="0" fontId="99" fillId="0" borderId="0" xfId="175" applyFont="1">
      <alignment/>
      <protection/>
    </xf>
    <xf numFmtId="0" fontId="100" fillId="10" borderId="0" xfId="175" applyFont="1" applyFill="1" applyAlignment="1">
      <alignment horizontal="center" vertical="center" wrapText="1"/>
      <protection/>
    </xf>
    <xf numFmtId="0" fontId="12" fillId="0" borderId="0" xfId="175" applyFont="1" applyAlignment="1" applyProtection="1">
      <alignment vertical="center"/>
      <protection locked="0"/>
    </xf>
    <xf numFmtId="0" fontId="22" fillId="0" borderId="0" xfId="175" applyFont="1" applyAlignment="1" applyProtection="1">
      <alignment vertical="center"/>
      <protection locked="0"/>
    </xf>
    <xf numFmtId="0" fontId="100" fillId="10" borderId="0" xfId="0" applyFont="1" applyFill="1" applyAlignment="1">
      <alignment horizontal="center" vertical="center" wrapText="1"/>
    </xf>
    <xf numFmtId="167" fontId="13" fillId="10" borderId="0" xfId="334" applyFont="1" applyFill="1" applyAlignment="1">
      <alignment horizontal="center" vertical="center" wrapText="1"/>
      <protection/>
    </xf>
    <xf numFmtId="165" fontId="23" fillId="0" borderId="0" xfId="305" applyNumberFormat="1" applyFont="1" applyFill="1" applyBorder="1" applyAlignment="1">
      <alignment horizontal="right" vertical="center" wrapText="1"/>
      <protection/>
    </xf>
    <xf numFmtId="1" fontId="12" fillId="0" borderId="0" xfId="305" applyNumberFormat="1" applyFont="1" applyFill="1" applyBorder="1" applyAlignment="1">
      <alignment horizontal="right" vertical="center" wrapText="1" indent="1"/>
      <protection/>
    </xf>
    <xf numFmtId="165" fontId="23" fillId="0" borderId="0" xfId="305" applyNumberFormat="1" applyFont="1" applyFill="1" applyBorder="1" applyAlignment="1">
      <alignment horizontal="left" vertical="top"/>
      <protection/>
    </xf>
    <xf numFmtId="0" fontId="17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Alignment="1">
      <alignment/>
    </xf>
    <xf numFmtId="0" fontId="17" fillId="33" borderId="0" xfId="234" applyNumberFormat="1" applyFont="1" applyFill="1" applyBorder="1" applyAlignment="1">
      <alignment horizontal="center" vertical="center" wrapText="1"/>
      <protection/>
    </xf>
    <xf numFmtId="3" fontId="17" fillId="33" borderId="0" xfId="422" applyNumberFormat="1" applyFont="1" applyFill="1" applyBorder="1" applyAlignment="1">
      <alignment horizontal="center" vertical="center" wrapText="1"/>
    </xf>
    <xf numFmtId="166" fontId="15" fillId="33" borderId="0" xfId="422" applyNumberFormat="1" applyFont="1" applyFill="1" applyBorder="1" applyAlignment="1">
      <alignment horizontal="right" vertical="center" wrapText="1"/>
    </xf>
    <xf numFmtId="0" fontId="19" fillId="33" borderId="0" xfId="0" applyFont="1" applyFill="1" applyBorder="1" applyAlignment="1">
      <alignment/>
    </xf>
    <xf numFmtId="175" fontId="19" fillId="33" borderId="0" xfId="0" applyNumberFormat="1" applyFont="1" applyFill="1" applyAlignment="1">
      <alignment/>
    </xf>
    <xf numFmtId="0" fontId="13" fillId="10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19" fillId="33" borderId="0" xfId="0" applyFont="1" applyFill="1" applyAlignment="1">
      <alignment vertical="center"/>
    </xf>
    <xf numFmtId="0" fontId="13" fillId="1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2" fontId="17" fillId="33" borderId="0" xfId="234" applyNumberFormat="1" applyFont="1" applyFill="1" applyBorder="1" applyAlignment="1">
      <alignment horizontal="center" vertical="center" wrapText="1"/>
      <protection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176" fontId="19" fillId="33" borderId="0" xfId="0" applyNumberFormat="1" applyFont="1" applyFill="1" applyBorder="1" applyAlignment="1">
      <alignment vertical="center"/>
    </xf>
    <xf numFmtId="0" fontId="12" fillId="0" borderId="0" xfId="175" applyFont="1" applyAlignment="1">
      <alignment vertical="center"/>
      <protection/>
    </xf>
    <xf numFmtId="0" fontId="12" fillId="0" borderId="0" xfId="175" applyFont="1" applyAlignment="1">
      <alignment horizontal="center" vertical="center"/>
      <protection/>
    </xf>
    <xf numFmtId="43" fontId="12" fillId="0" borderId="0" xfId="69" applyFont="1" applyAlignment="1">
      <alignment vertical="center"/>
    </xf>
    <xf numFmtId="2" fontId="12" fillId="0" borderId="0" xfId="175" applyNumberFormat="1" applyFont="1" applyAlignment="1">
      <alignment horizontal="center" vertical="center"/>
      <protection/>
    </xf>
    <xf numFmtId="0" fontId="101" fillId="0" borderId="0" xfId="234" applyFont="1" applyFill="1" applyBorder="1" applyAlignment="1">
      <alignment horizontal="center" vertical="center" wrapText="1"/>
      <protection/>
    </xf>
    <xf numFmtId="3" fontId="102" fillId="0" borderId="0" xfId="234" applyNumberFormat="1" applyFont="1" applyFill="1" applyBorder="1" applyAlignment="1">
      <alignment horizontal="center" vertical="center" wrapText="1"/>
      <protection/>
    </xf>
    <xf numFmtId="182" fontId="12" fillId="0" borderId="0" xfId="69" applyNumberFormat="1" applyFont="1" applyAlignment="1">
      <alignment vertical="center"/>
    </xf>
    <xf numFmtId="0" fontId="13" fillId="10" borderId="0" xfId="175" applyFont="1" applyFill="1" applyAlignment="1">
      <alignment horizontal="center" vertical="center"/>
      <protection/>
    </xf>
    <xf numFmtId="0" fontId="13" fillId="10" borderId="0" xfId="175" applyFont="1" applyFill="1" applyAlignment="1">
      <alignment horizontal="center" vertical="center" wrapText="1"/>
      <protection/>
    </xf>
    <xf numFmtId="0" fontId="12" fillId="10" borderId="0" xfId="175" applyFont="1" applyFill="1" applyAlignment="1">
      <alignment vertical="center"/>
      <protection/>
    </xf>
    <xf numFmtId="0" fontId="12" fillId="10" borderId="0" xfId="175" applyFont="1" applyFill="1" applyAlignment="1">
      <alignment horizontal="center" vertical="center"/>
      <protection/>
    </xf>
    <xf numFmtId="0" fontId="12" fillId="0" borderId="0" xfId="234" applyFont="1" applyFill="1" applyBorder="1" applyAlignment="1">
      <alignment horizontal="center" vertical="center" wrapText="1"/>
      <protection/>
    </xf>
    <xf numFmtId="165" fontId="12" fillId="0" borderId="0" xfId="234" applyNumberFormat="1" applyFont="1" applyFill="1" applyBorder="1" applyAlignment="1">
      <alignment horizontal="right" vertical="center" wrapText="1"/>
      <protection/>
    </xf>
    <xf numFmtId="3" fontId="13" fillId="0" borderId="0" xfId="234" applyNumberFormat="1" applyFont="1" applyFill="1" applyBorder="1" applyAlignment="1">
      <alignment horizontal="center" vertical="center" wrapText="1"/>
      <protection/>
    </xf>
    <xf numFmtId="0" fontId="13" fillId="0" borderId="0" xfId="234" applyFont="1" applyFill="1" applyBorder="1" applyAlignment="1">
      <alignment horizontal="center" vertical="center" wrapText="1"/>
      <protection/>
    </xf>
    <xf numFmtId="165" fontId="13" fillId="0" borderId="0" xfId="234" applyNumberFormat="1" applyFont="1" applyFill="1" applyBorder="1" applyAlignment="1">
      <alignment horizontal="right" vertical="center" wrapText="1"/>
      <protection/>
    </xf>
    <xf numFmtId="182" fontId="12" fillId="0" borderId="0" xfId="69" applyNumberFormat="1" applyFont="1" applyFill="1" applyAlignment="1">
      <alignment vertical="center"/>
    </xf>
    <xf numFmtId="174" fontId="12" fillId="0" borderId="0" xfId="175" applyNumberFormat="1" applyFont="1" applyAlignment="1">
      <alignment horizontal="center" vertical="center"/>
      <protection/>
    </xf>
    <xf numFmtId="0" fontId="12" fillId="0" borderId="0" xfId="396" applyFont="1" applyAlignment="1" applyProtection="1">
      <alignment vertical="center"/>
      <protection locked="0"/>
    </xf>
    <xf numFmtId="0" fontId="12" fillId="0" borderId="0" xfId="396" applyFont="1" applyFill="1" applyAlignment="1" applyProtection="1">
      <alignment vertical="center"/>
      <protection locked="0"/>
    </xf>
    <xf numFmtId="165" fontId="12" fillId="0" borderId="0" xfId="396" applyNumberFormat="1" applyFont="1" applyFill="1" applyBorder="1" applyAlignment="1" applyProtection="1">
      <alignment horizontal="right" vertical="center"/>
      <protection/>
    </xf>
    <xf numFmtId="0" fontId="12" fillId="0" borderId="0" xfId="396" applyFont="1" applyFill="1" applyBorder="1" applyAlignment="1" applyProtection="1">
      <alignment vertical="center"/>
      <protection locked="0"/>
    </xf>
    <xf numFmtId="165" fontId="12" fillId="0" borderId="0" xfId="396" applyNumberFormat="1" applyFont="1" applyFill="1" applyBorder="1" applyAlignment="1" applyProtection="1">
      <alignment vertical="center"/>
      <protection locked="0"/>
    </xf>
    <xf numFmtId="3" fontId="12" fillId="0" borderId="0" xfId="396" applyNumberFormat="1" applyFont="1" applyAlignment="1" applyProtection="1">
      <alignment vertical="center"/>
      <protection locked="0"/>
    </xf>
    <xf numFmtId="3" fontId="12" fillId="0" borderId="0" xfId="396" applyNumberFormat="1" applyFont="1" applyFill="1" applyAlignment="1" applyProtection="1">
      <alignment vertical="center"/>
      <protection locked="0"/>
    </xf>
    <xf numFmtId="0" fontId="99" fillId="0" borderId="0" xfId="396" applyFont="1">
      <alignment/>
      <protection/>
    </xf>
    <xf numFmtId="0" fontId="13" fillId="0" borderId="0" xfId="396" applyFont="1" applyFill="1" applyAlignment="1">
      <alignment vertical="center" wrapText="1"/>
      <protection/>
    </xf>
    <xf numFmtId="0" fontId="13" fillId="0" borderId="0" xfId="396" applyFont="1" applyFill="1" applyAlignment="1">
      <alignment horizontal="center" vertical="center" wrapText="1"/>
      <protection/>
    </xf>
    <xf numFmtId="0" fontId="23" fillId="0" borderId="0" xfId="396" applyFont="1" applyFill="1" applyAlignment="1">
      <alignment horizontal="center" vertical="center" wrapText="1"/>
      <protection/>
    </xf>
    <xf numFmtId="0" fontId="25" fillId="0" borderId="0" xfId="175" applyFont="1" applyAlignment="1">
      <alignment vertical="center"/>
      <protection/>
    </xf>
    <xf numFmtId="0" fontId="25" fillId="0" borderId="0" xfId="396" applyFont="1" applyAlignment="1" applyProtection="1">
      <alignment vertical="center"/>
      <protection locked="0"/>
    </xf>
    <xf numFmtId="0" fontId="25" fillId="33" borderId="0" xfId="0" applyFont="1" applyFill="1" applyAlignment="1">
      <alignment/>
    </xf>
    <xf numFmtId="167" fontId="25" fillId="0" borderId="0" xfId="305" applyFont="1" applyAlignment="1">
      <alignment vertical="center"/>
      <protection/>
    </xf>
    <xf numFmtId="0" fontId="25" fillId="33" borderId="0" xfId="194" applyFont="1" applyFill="1">
      <alignment/>
      <protection/>
    </xf>
    <xf numFmtId="0" fontId="25" fillId="33" borderId="0" xfId="0" applyFont="1" applyFill="1" applyAlignment="1">
      <alignment vertical="center"/>
    </xf>
    <xf numFmtId="0" fontId="25" fillId="33" borderId="0" xfId="0" applyFont="1" applyFill="1" applyBorder="1" applyAlignment="1">
      <alignment vertical="center"/>
    </xf>
    <xf numFmtId="0" fontId="100" fillId="0" borderId="0" xfId="175" applyFont="1" applyFill="1" applyAlignment="1">
      <alignment horizontal="center" vertical="center" wrapText="1"/>
      <protection/>
    </xf>
    <xf numFmtId="0" fontId="2" fillId="0" borderId="0" xfId="175" applyAlignment="1" applyProtection="1">
      <alignment vertical="center"/>
      <protection locked="0"/>
    </xf>
    <xf numFmtId="0" fontId="13" fillId="0" borderId="0" xfId="175" applyFont="1" applyAlignment="1" applyProtection="1">
      <alignment horizontal="center" vertical="center"/>
      <protection locked="0"/>
    </xf>
    <xf numFmtId="0" fontId="2" fillId="0" borderId="0" xfId="175" applyFill="1" applyAlignment="1" applyProtection="1">
      <alignment vertical="center"/>
      <protection locked="0"/>
    </xf>
    <xf numFmtId="0" fontId="99" fillId="0" borderId="0" xfId="0" applyFont="1" applyAlignment="1">
      <alignment/>
    </xf>
    <xf numFmtId="0" fontId="100" fillId="10" borderId="0" xfId="0" applyFont="1" applyFill="1" applyAlignment="1">
      <alignment/>
    </xf>
    <xf numFmtId="0" fontId="100" fillId="10" borderId="0" xfId="0" applyFont="1" applyFill="1" applyAlignment="1">
      <alignment vertical="center" wrapText="1"/>
    </xf>
    <xf numFmtId="0" fontId="100" fillId="10" borderId="0" xfId="0" applyFont="1" applyFill="1" applyBorder="1" applyAlignment="1">
      <alignment horizontal="center" vertical="center" wrapText="1"/>
    </xf>
    <xf numFmtId="165" fontId="99" fillId="0" borderId="0" xfId="0" applyNumberFormat="1" applyFont="1" applyAlignment="1">
      <alignment/>
    </xf>
    <xf numFmtId="3" fontId="101" fillId="0" borderId="0" xfId="234" applyNumberFormat="1" applyFont="1" applyFill="1" applyBorder="1" applyAlignment="1">
      <alignment horizontal="center" vertical="center" wrapText="1"/>
      <protection/>
    </xf>
    <xf numFmtId="0" fontId="24" fillId="33" borderId="0" xfId="55" applyFont="1" applyFill="1" applyAlignment="1" applyProtection="1">
      <alignment horizontal="center" vertical="center"/>
      <protection/>
    </xf>
    <xf numFmtId="0" fontId="99" fillId="33" borderId="0" xfId="0" applyFont="1" applyFill="1" applyAlignment="1">
      <alignment horizontal="center" vertical="center"/>
    </xf>
    <xf numFmtId="0" fontId="100" fillId="33" borderId="0" xfId="0" applyFont="1" applyFill="1" applyAlignment="1">
      <alignment horizontal="center" vertical="center"/>
    </xf>
    <xf numFmtId="0" fontId="99" fillId="33" borderId="0" xfId="0" applyFont="1" applyFill="1" applyAlignment="1">
      <alignment horizontal="left" vertical="center"/>
    </xf>
    <xf numFmtId="0" fontId="100" fillId="33" borderId="0" xfId="0" applyFont="1" applyFill="1" applyBorder="1" applyAlignment="1">
      <alignment horizontal="center" vertical="center" wrapText="1"/>
    </xf>
    <xf numFmtId="0" fontId="99" fillId="0" borderId="0" xfId="0" applyFont="1" applyBorder="1" applyAlignment="1">
      <alignment horizontal="center" vertical="center"/>
    </xf>
    <xf numFmtId="0" fontId="99" fillId="33" borderId="0" xfId="0" applyFont="1" applyFill="1" applyBorder="1" applyAlignment="1">
      <alignment horizontal="center" vertical="center" wrapText="1"/>
    </xf>
    <xf numFmtId="165" fontId="12" fillId="0" borderId="0" xfId="183" applyNumberFormat="1" applyFont="1" applyFill="1" applyBorder="1">
      <alignment/>
      <protection/>
    </xf>
    <xf numFmtId="0" fontId="9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9" fillId="0" borderId="0" xfId="0" applyFont="1" applyAlignment="1">
      <alignment horizontal="center" vertical="center" wrapText="1"/>
    </xf>
    <xf numFmtId="165" fontId="12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Fill="1" applyAlignment="1">
      <alignment horizontal="center" vertical="center"/>
    </xf>
    <xf numFmtId="0" fontId="100" fillId="10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2" fillId="33" borderId="0" xfId="234" applyFont="1" applyFill="1" applyAlignment="1">
      <alignment horizontal="center" vertical="center"/>
      <protection/>
    </xf>
    <xf numFmtId="165" fontId="12" fillId="33" borderId="0" xfId="234" applyNumberFormat="1" applyFont="1" applyFill="1" applyBorder="1" applyAlignment="1">
      <alignment horizontal="right" vertical="center" wrapText="1"/>
      <protection/>
    </xf>
    <xf numFmtId="10" fontId="12" fillId="0" borderId="0" xfId="423" applyNumberFormat="1" applyFont="1" applyAlignment="1">
      <alignment vertical="center"/>
    </xf>
    <xf numFmtId="180" fontId="12" fillId="0" borderId="0" xfId="69" applyNumberFormat="1" applyFont="1" applyAlignment="1">
      <alignment vertical="center"/>
    </xf>
    <xf numFmtId="0" fontId="12" fillId="0" borderId="0" xfId="194" applyFont="1" applyFill="1" applyBorder="1" applyAlignment="1">
      <alignment vertical="center"/>
      <protection/>
    </xf>
    <xf numFmtId="0" fontId="99" fillId="0" borderId="0" xfId="0" applyFont="1" applyBorder="1" applyAlignment="1">
      <alignment/>
    </xf>
    <xf numFmtId="165" fontId="0" fillId="0" borderId="0" xfId="0" applyNumberFormat="1" applyAlignment="1">
      <alignment/>
    </xf>
    <xf numFmtId="179" fontId="12" fillId="0" borderId="0" xfId="64" applyNumberFormat="1" applyFont="1" applyAlignment="1">
      <alignment vertical="center"/>
    </xf>
    <xf numFmtId="0" fontId="99" fillId="0" borderId="0" xfId="0" applyFont="1" applyBorder="1" applyAlignment="1">
      <alignment horizontal="center" vertical="center"/>
    </xf>
    <xf numFmtId="0" fontId="100" fillId="10" borderId="0" xfId="285" applyFont="1" applyFill="1" applyAlignment="1">
      <alignment horizontal="center" vertical="center"/>
      <protection/>
    </xf>
    <xf numFmtId="0" fontId="100" fillId="10" borderId="0" xfId="285" applyFont="1" applyFill="1" applyAlignment="1">
      <alignment horizontal="center" vertical="center" wrapText="1"/>
      <protection/>
    </xf>
    <xf numFmtId="0" fontId="100" fillId="10" borderId="0" xfId="175" applyFont="1" applyFill="1" applyAlignment="1">
      <alignment horizontal="center" vertical="center" wrapText="1"/>
      <protection/>
    </xf>
    <xf numFmtId="0" fontId="99" fillId="0" borderId="0" xfId="0" applyFont="1" applyAlignment="1">
      <alignment vertical="center"/>
    </xf>
    <xf numFmtId="165" fontId="9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99" fillId="0" borderId="0" xfId="0" applyFont="1" applyAlignment="1">
      <alignment horizontal="center" vertical="center"/>
    </xf>
    <xf numFmtId="3" fontId="9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99" fillId="0" borderId="0" xfId="0" applyNumberFormat="1" applyFont="1" applyBorder="1" applyAlignment="1">
      <alignment horizontal="center" vertical="center"/>
    </xf>
    <xf numFmtId="165" fontId="12" fillId="0" borderId="0" xfId="183" applyNumberFormat="1" applyFont="1" applyFill="1" applyBorder="1" applyAlignment="1">
      <alignment horizontal="center" vertical="center"/>
      <protection/>
    </xf>
    <xf numFmtId="0" fontId="99" fillId="33" borderId="0" xfId="0" applyFont="1" applyFill="1" applyAlignment="1">
      <alignment vertical="center"/>
    </xf>
    <xf numFmtId="0" fontId="12" fillId="33" borderId="0" xfId="234" applyFont="1" applyFill="1" applyAlignment="1">
      <alignment vertical="center"/>
      <protection/>
    </xf>
    <xf numFmtId="3" fontId="12" fillId="0" borderId="0" xfId="175" applyNumberFormat="1" applyFont="1" applyAlignment="1">
      <alignment horizontal="right" vertical="center"/>
      <protection/>
    </xf>
    <xf numFmtId="166" fontId="12" fillId="0" borderId="0" xfId="423" applyNumberFormat="1" applyFont="1" applyAlignment="1">
      <alignment vertical="center"/>
    </xf>
    <xf numFmtId="3" fontId="12" fillId="0" borderId="0" xfId="175" applyNumberFormat="1" applyFont="1" applyAlignment="1">
      <alignment vertical="center"/>
      <protection/>
    </xf>
    <xf numFmtId="3" fontId="12" fillId="0" borderId="0" xfId="175" applyNumberFormat="1" applyFont="1" applyAlignment="1">
      <alignment horizontal="center" vertical="center"/>
      <protection/>
    </xf>
    <xf numFmtId="0" fontId="103" fillId="0" borderId="0" xfId="285" applyFont="1" applyAlignment="1">
      <alignment vertical="center"/>
      <protection/>
    </xf>
    <xf numFmtId="0" fontId="99" fillId="0" borderId="0" xfId="285" applyFont="1" applyAlignment="1">
      <alignment vertical="center"/>
      <protection/>
    </xf>
    <xf numFmtId="3" fontId="99" fillId="0" borderId="0" xfId="285" applyNumberFormat="1" applyFont="1" applyAlignment="1">
      <alignment vertical="center"/>
      <protection/>
    </xf>
    <xf numFmtId="165" fontId="99" fillId="0" borderId="0" xfId="285" applyNumberFormat="1" applyFont="1" applyAlignment="1">
      <alignment vertical="center"/>
      <protection/>
    </xf>
    <xf numFmtId="3" fontId="99" fillId="0" borderId="0" xfId="285" applyNumberFormat="1" applyFont="1" applyAlignment="1">
      <alignment horizontal="center" vertical="center"/>
      <protection/>
    </xf>
    <xf numFmtId="174" fontId="99" fillId="0" borderId="0" xfId="285" applyNumberFormat="1" applyFont="1" applyAlignment="1">
      <alignment horizontal="center" vertical="center"/>
      <protection/>
    </xf>
    <xf numFmtId="0" fontId="99" fillId="0" borderId="0" xfId="285" applyFont="1" applyAlignment="1">
      <alignment horizontal="center" vertical="center"/>
      <protection/>
    </xf>
    <xf numFmtId="0" fontId="103" fillId="0" borderId="0" xfId="285" applyFont="1" applyAlignment="1">
      <alignment horizontal="center" vertical="center"/>
      <protection/>
    </xf>
    <xf numFmtId="0" fontId="25" fillId="0" borderId="0" xfId="0" applyFont="1" applyAlignment="1">
      <alignment vertical="center"/>
    </xf>
    <xf numFmtId="167" fontId="13" fillId="10" borderId="0" xfId="334" applyFont="1" applyFill="1" applyAlignment="1">
      <alignment horizontal="center" vertical="center" wrapText="1"/>
      <protection/>
    </xf>
    <xf numFmtId="174" fontId="12" fillId="33" borderId="0" xfId="0" applyNumberFormat="1" applyFont="1" applyFill="1" applyBorder="1" applyAlignment="1">
      <alignment horizontal="center" vertical="center"/>
    </xf>
    <xf numFmtId="165" fontId="2" fillId="0" borderId="0" xfId="399" applyNumberFormat="1" applyFont="1" applyAlignment="1" applyProtection="1">
      <alignment vertical="center"/>
      <protection locked="0"/>
    </xf>
    <xf numFmtId="0" fontId="2" fillId="0" borderId="0" xfId="175">
      <alignment/>
      <protection/>
    </xf>
    <xf numFmtId="0" fontId="26" fillId="0" borderId="0" xfId="175" applyFont="1" applyAlignment="1" applyProtection="1">
      <alignment horizontal="center" vertical="center"/>
      <protection/>
    </xf>
    <xf numFmtId="0" fontId="2" fillId="0" borderId="0" xfId="175" applyFont="1" applyAlignment="1" applyProtection="1">
      <alignment horizontal="center" vertical="center"/>
      <protection/>
    </xf>
    <xf numFmtId="3" fontId="12" fillId="0" borderId="0" xfId="183" applyNumberFormat="1" applyFont="1" applyFill="1" applyBorder="1">
      <alignment/>
      <protection/>
    </xf>
    <xf numFmtId="167" fontId="9" fillId="0" borderId="0" xfId="334" applyFont="1" applyAlignment="1">
      <alignment vertical="center"/>
      <protection/>
    </xf>
    <xf numFmtId="167" fontId="19" fillId="0" borderId="0" xfId="305" applyFont="1" applyFill="1" applyBorder="1" applyAlignment="1">
      <alignment vertical="center"/>
      <protection/>
    </xf>
    <xf numFmtId="179" fontId="12" fillId="0" borderId="0" xfId="64" applyNumberFormat="1" applyFont="1" applyFill="1" applyBorder="1" applyAlignment="1">
      <alignment horizontal="center" vertical="center"/>
    </xf>
    <xf numFmtId="3" fontId="12" fillId="0" borderId="0" xfId="334" applyNumberFormat="1" applyFont="1" applyFill="1" applyBorder="1" applyAlignment="1" applyProtection="1">
      <alignment vertical="center"/>
      <protection/>
    </xf>
    <xf numFmtId="167" fontId="12" fillId="0" borderId="0" xfId="334" applyFont="1" applyAlignment="1">
      <alignment vertical="center"/>
      <protection/>
    </xf>
    <xf numFmtId="3" fontId="19" fillId="0" borderId="0" xfId="305" applyNumberFormat="1" applyFont="1" applyFill="1" applyBorder="1" applyAlignment="1">
      <alignment vertical="center"/>
      <protection/>
    </xf>
    <xf numFmtId="179" fontId="19" fillId="0" borderId="0" xfId="64" applyNumberFormat="1" applyFont="1" applyFill="1" applyBorder="1" applyAlignment="1">
      <alignment vertical="center"/>
    </xf>
    <xf numFmtId="167" fontId="25" fillId="0" borderId="0" xfId="305" applyFont="1" applyFill="1" applyBorder="1" applyAlignment="1">
      <alignment vertical="center"/>
      <protection/>
    </xf>
    <xf numFmtId="0" fontId="28" fillId="0" borderId="0" xfId="195" applyFont="1" applyFill="1" applyBorder="1" applyAlignment="1">
      <alignment horizontal="left" vertical="center" wrapText="1"/>
      <protection/>
    </xf>
    <xf numFmtId="4" fontId="27" fillId="0" borderId="0" xfId="451" applyNumberFormat="1" applyFont="1" applyFill="1" applyBorder="1" applyAlignment="1">
      <alignment horizontal="center" vertical="center" wrapText="1"/>
    </xf>
    <xf numFmtId="165" fontId="27" fillId="0" borderId="0" xfId="451" applyNumberFormat="1" applyFont="1" applyFill="1" applyBorder="1" applyAlignment="1">
      <alignment horizontal="center" vertical="center" wrapText="1"/>
    </xf>
    <xf numFmtId="165" fontId="28" fillId="0" borderId="0" xfId="195" applyNumberFormat="1" applyFont="1" applyFill="1" applyBorder="1" applyAlignment="1">
      <alignment horizontal="left" vertical="center" wrapText="1"/>
      <protection/>
    </xf>
    <xf numFmtId="0" fontId="100" fillId="10" borderId="0" xfId="285" applyFont="1" applyFill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98" fillId="0" borderId="0" xfId="0" applyFont="1" applyFill="1" applyAlignment="1">
      <alignment horizontal="center" vertical="center"/>
    </xf>
    <xf numFmtId="174" fontId="99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4" fillId="0" borderId="0" xfId="0" applyFont="1" applyFill="1" applyAlignment="1">
      <alignment horizontal="center" vertical="center"/>
    </xf>
    <xf numFmtId="174" fontId="17" fillId="33" borderId="0" xfId="234" applyNumberFormat="1" applyFont="1" applyFill="1" applyBorder="1" applyAlignment="1">
      <alignment horizontal="center" vertical="center" wrapText="1"/>
      <protection/>
    </xf>
    <xf numFmtId="174" fontId="12" fillId="0" borderId="0" xfId="423" applyNumberFormat="1" applyFont="1" applyAlignment="1">
      <alignment vertical="center"/>
    </xf>
    <xf numFmtId="0" fontId="12" fillId="0" borderId="0" xfId="175" applyFont="1" applyAlignment="1" quotePrefix="1">
      <alignment horizontal="center" vertical="center"/>
      <protection/>
    </xf>
    <xf numFmtId="183" fontId="17" fillId="33" borderId="0" xfId="234" applyNumberFormat="1" applyFont="1" applyFill="1" applyBorder="1" applyAlignment="1">
      <alignment horizontal="center" vertical="center" wrapText="1"/>
      <protection/>
    </xf>
    <xf numFmtId="165" fontId="17" fillId="0" borderId="0" xfId="234" applyNumberFormat="1" applyFont="1" applyFill="1" applyBorder="1" applyAlignment="1">
      <alignment horizontal="center" vertical="center" wrapText="1"/>
      <protection/>
    </xf>
    <xf numFmtId="174" fontId="100" fillId="0" borderId="0" xfId="0" applyNumberFormat="1" applyFont="1" applyFill="1" applyAlignment="1">
      <alignment horizontal="center" vertical="center"/>
    </xf>
    <xf numFmtId="174" fontId="99" fillId="0" borderId="0" xfId="0" applyNumberFormat="1" applyFont="1" applyFill="1" applyAlignment="1">
      <alignment horizontal="center" vertical="center"/>
    </xf>
    <xf numFmtId="3" fontId="105" fillId="0" borderId="0" xfId="0" applyNumberFormat="1" applyFont="1" applyFill="1" applyBorder="1" applyAlignment="1">
      <alignment horizontal="right" vertical="center" wrapText="1"/>
    </xf>
    <xf numFmtId="3" fontId="106" fillId="0" borderId="0" xfId="0" applyNumberFormat="1" applyFont="1" applyFill="1" applyBorder="1" applyAlignment="1">
      <alignment horizontal="right" vertical="center" wrapText="1"/>
    </xf>
    <xf numFmtId="0" fontId="100" fillId="10" borderId="0" xfId="177" applyFont="1" applyFill="1" applyBorder="1" applyAlignment="1">
      <alignment horizontal="center" vertical="center" wrapText="1"/>
      <protection/>
    </xf>
    <xf numFmtId="0" fontId="100" fillId="33" borderId="0" xfId="177" applyFont="1" applyFill="1" applyBorder="1" applyAlignment="1">
      <alignment horizontal="center" vertical="center" wrapText="1"/>
      <protection/>
    </xf>
    <xf numFmtId="0" fontId="99" fillId="33" borderId="0" xfId="17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107" fillId="0" borderId="0" xfId="0" applyFont="1" applyAlignment="1">
      <alignment vertical="center"/>
    </xf>
    <xf numFmtId="0" fontId="108" fillId="0" borderId="0" xfId="55" applyFont="1" applyAlignment="1" applyProtection="1">
      <alignment vertical="center"/>
      <protection/>
    </xf>
    <xf numFmtId="3" fontId="17" fillId="33" borderId="0" xfId="64" applyNumberFormat="1" applyFont="1" applyFill="1" applyBorder="1" applyAlignment="1">
      <alignment horizontal="center" vertical="center" wrapText="1"/>
    </xf>
    <xf numFmtId="174" fontId="99" fillId="0" borderId="0" xfId="0" applyNumberFormat="1" applyFont="1" applyAlignment="1">
      <alignment/>
    </xf>
    <xf numFmtId="165" fontId="106" fillId="0" borderId="0" xfId="0" applyNumberFormat="1" applyFont="1" applyFill="1" applyBorder="1" applyAlignment="1">
      <alignment horizontal="right" vertical="center" wrapText="1"/>
    </xf>
    <xf numFmtId="165" fontId="105" fillId="33" borderId="0" xfId="177" applyNumberFormat="1" applyFont="1" applyFill="1" applyBorder="1" applyAlignment="1">
      <alignment horizontal="right" vertical="center" wrapText="1"/>
      <protection/>
    </xf>
    <xf numFmtId="165" fontId="99" fillId="33" borderId="0" xfId="177" applyNumberFormat="1" applyFont="1" applyFill="1" applyAlignment="1">
      <alignment horizontal="right" vertical="center"/>
      <protection/>
    </xf>
    <xf numFmtId="174" fontId="99" fillId="0" borderId="0" xfId="0" applyNumberFormat="1" applyFont="1" applyAlignment="1">
      <alignment horizontal="center" vertical="center"/>
    </xf>
    <xf numFmtId="165" fontId="12" fillId="0" borderId="0" xfId="396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>
      <alignment vertical="justify" wrapText="1"/>
    </xf>
    <xf numFmtId="0" fontId="17" fillId="33" borderId="0" xfId="234" applyFont="1" applyFill="1" applyBorder="1" applyAlignment="1">
      <alignment horizontal="left" vertical="center" wrapText="1"/>
      <protection/>
    </xf>
    <xf numFmtId="0" fontId="13" fillId="10" borderId="0" xfId="175" applyFont="1" applyFill="1" applyAlignment="1">
      <alignment horizontal="center" vertical="center" wrapText="1"/>
      <protection/>
    </xf>
    <xf numFmtId="0" fontId="17" fillId="33" borderId="0" xfId="234" applyFont="1" applyFill="1" applyBorder="1" applyAlignment="1">
      <alignment vertical="center" wrapText="1"/>
      <protection/>
    </xf>
    <xf numFmtId="0" fontId="15" fillId="0" borderId="0" xfId="195" applyFont="1" applyFill="1" applyBorder="1" applyAlignment="1">
      <alignment horizontal="left" vertical="center" wrapText="1"/>
      <protection/>
    </xf>
    <xf numFmtId="179" fontId="17" fillId="0" borderId="0" xfId="167" applyNumberFormat="1" applyFont="1" applyFill="1" applyBorder="1" applyAlignment="1">
      <alignment horizontal="left" vertical="center" wrapText="1"/>
    </xf>
    <xf numFmtId="0" fontId="17" fillId="0" borderId="0" xfId="195" applyFont="1">
      <alignment/>
      <protection/>
    </xf>
    <xf numFmtId="0" fontId="17" fillId="0" borderId="0" xfId="195" applyFont="1" applyFill="1">
      <alignment/>
      <protection/>
    </xf>
    <xf numFmtId="0" fontId="17" fillId="0" borderId="0" xfId="167" applyNumberFormat="1" applyFont="1" applyFill="1" applyBorder="1" applyAlignment="1">
      <alignment horizontal="left" wrapText="1"/>
    </xf>
    <xf numFmtId="0" fontId="15" fillId="0" borderId="0" xfId="194" applyFont="1" applyFill="1" applyBorder="1" applyAlignment="1">
      <alignment horizontal="left" vertical="center" wrapText="1"/>
      <protection/>
    </xf>
    <xf numFmtId="0" fontId="17" fillId="0" borderId="0" xfId="194" applyFont="1" applyFill="1" applyBorder="1" applyAlignment="1">
      <alignment vertical="center"/>
      <protection/>
    </xf>
    <xf numFmtId="0" fontId="15" fillId="0" borderId="0" xfId="167" applyNumberFormat="1" applyFont="1" applyFill="1" applyBorder="1" applyAlignment="1">
      <alignment horizontal="left" vertical="center"/>
    </xf>
    <xf numFmtId="0" fontId="17" fillId="0" borderId="0" xfId="167" applyNumberFormat="1" applyFont="1" applyFill="1" applyBorder="1" applyAlignment="1">
      <alignment horizontal="left" vertical="center"/>
    </xf>
    <xf numFmtId="0" fontId="109" fillId="0" borderId="0" xfId="194" applyFont="1" applyFill="1" applyBorder="1" applyAlignment="1">
      <alignment vertical="center"/>
      <protection/>
    </xf>
    <xf numFmtId="0" fontId="17" fillId="0" borderId="0" xfId="195" applyFont="1" applyFill="1" applyBorder="1" applyAlignment="1">
      <alignment vertical="center"/>
      <protection/>
    </xf>
    <xf numFmtId="0" fontId="17" fillId="0" borderId="0" xfId="167" applyNumberFormat="1" applyFont="1" applyFill="1" applyBorder="1" applyAlignment="1">
      <alignment horizontal="left" vertical="center" wrapText="1"/>
    </xf>
    <xf numFmtId="174" fontId="12" fillId="33" borderId="0" xfId="234" applyNumberFormat="1" applyFont="1" applyFill="1" applyBorder="1" applyAlignment="1">
      <alignment horizontal="center" vertical="center" wrapText="1"/>
      <protection/>
    </xf>
    <xf numFmtId="0" fontId="101" fillId="0" borderId="0" xfId="23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85" fontId="12" fillId="0" borderId="0" xfId="0" applyNumberFormat="1" applyFont="1" applyBorder="1" applyAlignment="1">
      <alignment horizontal="left" indent="1"/>
    </xf>
    <xf numFmtId="185" fontId="13" fillId="0" borderId="0" xfId="0" applyNumberFormat="1" applyFont="1" applyBorder="1" applyAlignment="1">
      <alignment/>
    </xf>
    <xf numFmtId="0" fontId="2" fillId="0" borderId="0" xfId="178">
      <alignment/>
      <protection/>
    </xf>
    <xf numFmtId="0" fontId="2" fillId="0" borderId="0" xfId="178" applyFill="1">
      <alignment/>
      <protection/>
    </xf>
    <xf numFmtId="0" fontId="2" fillId="0" borderId="0" xfId="178" applyFont="1">
      <alignment/>
      <protection/>
    </xf>
    <xf numFmtId="0" fontId="110" fillId="0" borderId="0" xfId="0" applyFont="1" applyAlignment="1">
      <alignment horizontal="justify" vertical="top" wrapText="1"/>
    </xf>
    <xf numFmtId="0" fontId="110" fillId="0" borderId="0" xfId="0" applyFont="1" applyAlignment="1">
      <alignment/>
    </xf>
    <xf numFmtId="0" fontId="17" fillId="33" borderId="13" xfId="237" applyFont="1" applyFill="1" applyBorder="1" applyAlignment="1">
      <alignment horizontal="center" vertical="center" wrapText="1"/>
      <protection/>
    </xf>
    <xf numFmtId="0" fontId="17" fillId="33" borderId="0" xfId="178" applyFont="1" applyFill="1" applyBorder="1" applyAlignment="1" applyProtection="1">
      <alignment vertical="center" wrapText="1"/>
      <protection locked="0"/>
    </xf>
    <xf numFmtId="165" fontId="17" fillId="33" borderId="0" xfId="178" applyNumberFormat="1" applyFont="1" applyFill="1" applyBorder="1" applyAlignment="1" applyProtection="1">
      <alignment horizontal="right" vertical="center"/>
      <protection locked="0"/>
    </xf>
    <xf numFmtId="165" fontId="17" fillId="33" borderId="0" xfId="178" applyNumberFormat="1" applyFont="1" applyFill="1" applyBorder="1" applyAlignment="1" applyProtection="1">
      <alignment horizontal="right" vertical="center"/>
      <protection/>
    </xf>
    <xf numFmtId="2" fontId="17" fillId="0" borderId="0" xfId="178" applyNumberFormat="1" applyFont="1" applyFill="1" applyBorder="1" applyAlignment="1" applyProtection="1">
      <alignment horizontal="left" indent="1"/>
      <protection locked="0"/>
    </xf>
    <xf numFmtId="165" fontId="17" fillId="0" borderId="0" xfId="178" applyNumberFormat="1" applyFont="1" applyBorder="1" applyAlignment="1" applyProtection="1">
      <alignment vertical="center" wrapText="1"/>
      <protection locked="0"/>
    </xf>
    <xf numFmtId="0" fontId="17" fillId="0" borderId="0" xfId="178" applyFont="1" applyFill="1" applyBorder="1" applyAlignment="1" applyProtection="1">
      <alignment horizontal="left" indent="2"/>
      <protection locked="0"/>
    </xf>
    <xf numFmtId="165" fontId="17" fillId="0" borderId="0" xfId="178" applyNumberFormat="1" applyFont="1" applyFill="1" applyBorder="1" applyAlignment="1" applyProtection="1">
      <alignment vertical="center" wrapText="1"/>
      <protection locked="0"/>
    </xf>
    <xf numFmtId="165" fontId="17" fillId="0" borderId="0" xfId="178" applyNumberFormat="1" applyFont="1" applyBorder="1" applyAlignment="1" applyProtection="1">
      <alignment vertical="center" wrapText="1"/>
      <protection/>
    </xf>
    <xf numFmtId="2" fontId="17" fillId="0" borderId="14" xfId="178" applyNumberFormat="1" applyFont="1" applyFill="1" applyBorder="1" applyAlignment="1" applyProtection="1">
      <alignment/>
      <protection locked="0"/>
    </xf>
    <xf numFmtId="165" fontId="17" fillId="0" borderId="14" xfId="178" applyNumberFormat="1" applyFont="1" applyBorder="1" applyAlignment="1" applyProtection="1">
      <alignment vertical="center" wrapText="1"/>
      <protection locked="0"/>
    </xf>
    <xf numFmtId="165" fontId="17" fillId="0" borderId="14" xfId="178" applyNumberFormat="1" applyFont="1" applyFill="1" applyBorder="1" applyAlignment="1" applyProtection="1">
      <alignment vertical="center" wrapText="1"/>
      <protection locked="0"/>
    </xf>
    <xf numFmtId="165" fontId="17" fillId="0" borderId="14" xfId="178" applyNumberFormat="1" applyFont="1" applyBorder="1" applyAlignment="1" applyProtection="1">
      <alignment vertical="center" wrapText="1"/>
      <protection/>
    </xf>
    <xf numFmtId="165" fontId="17" fillId="0" borderId="0" xfId="178" applyNumberFormat="1" applyFont="1" applyFill="1" applyBorder="1" applyAlignment="1" applyProtection="1">
      <alignment horizontal="center" vertical="center"/>
      <protection/>
    </xf>
    <xf numFmtId="174" fontId="17" fillId="0" borderId="0" xfId="69" applyNumberFormat="1" applyFont="1" applyFill="1" applyBorder="1" applyAlignment="1" applyProtection="1">
      <alignment horizontal="center" vertical="center"/>
      <protection/>
    </xf>
    <xf numFmtId="165" fontId="17" fillId="0" borderId="14" xfId="178" applyNumberFormat="1" applyFont="1" applyFill="1" applyBorder="1" applyAlignment="1" applyProtection="1">
      <alignment horizontal="center" vertical="center"/>
      <protection/>
    </xf>
    <xf numFmtId="174" fontId="17" fillId="0" borderId="14" xfId="69" applyNumberFormat="1" applyFont="1" applyFill="1" applyBorder="1" applyAlignment="1" applyProtection="1">
      <alignment horizontal="center" vertical="center"/>
      <protection/>
    </xf>
    <xf numFmtId="0" fontId="12" fillId="0" borderId="0" xfId="252" applyFont="1" applyFill="1" applyBorder="1">
      <alignment/>
      <protection/>
    </xf>
    <xf numFmtId="0" fontId="13" fillId="0" borderId="13" xfId="252" applyFont="1" applyFill="1" applyBorder="1" applyAlignment="1">
      <alignment horizontal="center" vertical="center"/>
      <protection/>
    </xf>
    <xf numFmtId="0" fontId="13" fillId="0" borderId="13" xfId="252" applyFont="1" applyFill="1" applyBorder="1" applyAlignment="1">
      <alignment horizontal="center" vertical="center" wrapText="1"/>
      <protection/>
    </xf>
    <xf numFmtId="0" fontId="111" fillId="0" borderId="0" xfId="252" applyFont="1" applyFill="1" applyBorder="1" applyAlignment="1">
      <alignment horizontal="center"/>
      <protection/>
    </xf>
    <xf numFmtId="0" fontId="111" fillId="0" borderId="0" xfId="252" applyFont="1" applyFill="1" applyBorder="1">
      <alignment/>
      <protection/>
    </xf>
    <xf numFmtId="0" fontId="112" fillId="0" borderId="0" xfId="252" applyFont="1" applyFill="1" applyBorder="1" applyAlignment="1">
      <alignment horizontal="center"/>
      <protection/>
    </xf>
    <xf numFmtId="0" fontId="12" fillId="0" borderId="0" xfId="252" applyFont="1" applyFill="1" applyBorder="1" applyAlignment="1" applyProtection="1">
      <alignment horizontal="center"/>
      <protection/>
    </xf>
    <xf numFmtId="3" fontId="12" fillId="0" borderId="0" xfId="252" applyNumberFormat="1" applyFont="1" applyFill="1" applyBorder="1" applyAlignment="1" applyProtection="1">
      <alignment horizontal="right" vertical="center" indent="1"/>
      <protection/>
    </xf>
    <xf numFmtId="3" fontId="111" fillId="0" borderId="0" xfId="252" applyNumberFormat="1" applyFont="1" applyFill="1" applyBorder="1">
      <alignment/>
      <protection/>
    </xf>
    <xf numFmtId="0" fontId="113" fillId="0" borderId="0" xfId="252" applyFont="1" applyFill="1">
      <alignment/>
      <protection/>
    </xf>
    <xf numFmtId="0" fontId="114" fillId="0" borderId="0" xfId="252" applyFont="1" applyFill="1" applyAlignment="1">
      <alignment horizontal="right"/>
      <protection/>
    </xf>
    <xf numFmtId="3" fontId="12" fillId="0" borderId="0" xfId="252" applyNumberFormat="1" applyFont="1" applyFill="1" applyBorder="1">
      <alignment/>
      <protection/>
    </xf>
    <xf numFmtId="0" fontId="12" fillId="0" borderId="14" xfId="252" applyFont="1" applyFill="1" applyBorder="1" applyAlignment="1" applyProtection="1">
      <alignment horizontal="center"/>
      <protection/>
    </xf>
    <xf numFmtId="3" fontId="12" fillId="0" borderId="14" xfId="252" applyNumberFormat="1" applyFont="1" applyFill="1" applyBorder="1" applyAlignment="1" applyProtection="1">
      <alignment horizontal="right" vertical="center" indent="1"/>
      <protection/>
    </xf>
    <xf numFmtId="186" fontId="111" fillId="0" borderId="0" xfId="252" applyNumberFormat="1" applyFont="1" applyFill="1" applyBorder="1">
      <alignment/>
      <protection/>
    </xf>
    <xf numFmtId="0" fontId="101" fillId="0" borderId="0" xfId="234" applyFont="1" applyFill="1" applyBorder="1" applyAlignment="1">
      <alignment vertical="center" wrapText="1"/>
      <protection/>
    </xf>
    <xf numFmtId="174" fontId="99" fillId="33" borderId="0" xfId="177" applyNumberFormat="1" applyFont="1" applyFill="1" applyAlignment="1">
      <alignment horizontal="center" vertical="center"/>
      <protection/>
    </xf>
    <xf numFmtId="178" fontId="99" fillId="33" borderId="0" xfId="177" applyNumberFormat="1" applyFont="1" applyFill="1" applyAlignment="1">
      <alignment horizontal="center" vertical="center"/>
      <protection/>
    </xf>
    <xf numFmtId="0" fontId="99" fillId="33" borderId="0" xfId="177" applyFont="1" applyFill="1" applyAlignment="1">
      <alignment horizontal="left" vertical="center"/>
      <protection/>
    </xf>
    <xf numFmtId="0" fontId="12" fillId="0" borderId="0" xfId="397" applyFont="1" applyFill="1" applyBorder="1" applyAlignment="1" applyProtection="1">
      <alignment vertical="center"/>
      <protection locked="0"/>
    </xf>
    <xf numFmtId="0" fontId="105" fillId="35" borderId="0" xfId="397" applyFont="1" applyFill="1" applyBorder="1" applyAlignment="1">
      <alignment horizontal="center" vertical="center"/>
      <protection/>
    </xf>
    <xf numFmtId="0" fontId="106" fillId="35" borderId="0" xfId="397" applyFont="1" applyFill="1" applyBorder="1" applyAlignment="1">
      <alignment horizontal="center" vertical="center"/>
      <protection/>
    </xf>
    <xf numFmtId="0" fontId="12" fillId="0" borderId="0" xfId="397" applyFont="1" applyFill="1" applyBorder="1" applyAlignment="1" applyProtection="1">
      <alignment horizontal="center" vertical="center"/>
      <protection locked="0"/>
    </xf>
    <xf numFmtId="3" fontId="12" fillId="0" borderId="0" xfId="397" applyNumberFormat="1" applyFont="1" applyFill="1" applyBorder="1" applyAlignment="1" applyProtection="1">
      <alignment vertical="center"/>
      <protection locked="0"/>
    </xf>
    <xf numFmtId="165" fontId="12" fillId="0" borderId="0" xfId="397" applyNumberFormat="1" applyFont="1" applyFill="1" applyBorder="1" applyAlignment="1" applyProtection="1">
      <alignment vertical="center"/>
      <protection locked="0"/>
    </xf>
    <xf numFmtId="0" fontId="100" fillId="10" borderId="0" xfId="0" applyFont="1" applyFill="1" applyAlignment="1">
      <alignment horizontal="center" vertical="center" wrapText="1"/>
    </xf>
    <xf numFmtId="0" fontId="100" fillId="10" borderId="0" xfId="0" applyFont="1" applyFill="1" applyAlignment="1">
      <alignment horizontal="center" vertical="center"/>
    </xf>
    <xf numFmtId="0" fontId="13" fillId="10" borderId="0" xfId="175" applyFont="1" applyFill="1" applyAlignment="1">
      <alignment horizontal="center" vertical="center" wrapText="1"/>
      <protection/>
    </xf>
    <xf numFmtId="0" fontId="99" fillId="0" borderId="0" xfId="286" applyFont="1" applyAlignment="1">
      <alignment vertical="center"/>
      <protection/>
    </xf>
    <xf numFmtId="3" fontId="99" fillId="0" borderId="0" xfId="286" applyNumberFormat="1" applyFont="1" applyAlignment="1">
      <alignment horizontal="center" vertical="center"/>
      <protection/>
    </xf>
    <xf numFmtId="174" fontId="99" fillId="0" borderId="0" xfId="286" applyNumberFormat="1" applyFont="1" applyAlignment="1">
      <alignment horizontal="center" vertical="center"/>
      <protection/>
    </xf>
    <xf numFmtId="165" fontId="99" fillId="0" borderId="0" xfId="286" applyNumberFormat="1" applyFont="1" applyAlignment="1">
      <alignment vertical="center"/>
      <protection/>
    </xf>
    <xf numFmtId="0" fontId="13" fillId="10" borderId="0" xfId="397" applyFont="1" applyFill="1" applyAlignment="1">
      <alignment horizontal="center" vertical="center" wrapText="1"/>
      <protection/>
    </xf>
    <xf numFmtId="0" fontId="23" fillId="10" borderId="0" xfId="397" applyFont="1" applyFill="1" applyAlignment="1">
      <alignment horizontal="center" vertical="center" wrapText="1"/>
      <protection/>
    </xf>
    <xf numFmtId="0" fontId="12" fillId="0" borderId="0" xfId="397" applyFont="1" applyFill="1" applyBorder="1" applyAlignment="1" applyProtection="1">
      <alignment horizontal="center" vertical="center"/>
      <protection/>
    </xf>
    <xf numFmtId="3" fontId="12" fillId="0" borderId="0" xfId="396" applyNumberFormat="1" applyFont="1" applyFill="1" applyBorder="1" applyAlignment="1" applyProtection="1">
      <alignment horizontal="center" vertical="center"/>
      <protection/>
    </xf>
    <xf numFmtId="174" fontId="12" fillId="0" borderId="0" xfId="0" applyNumberFormat="1" applyFont="1" applyAlignment="1">
      <alignment/>
    </xf>
    <xf numFmtId="185" fontId="112" fillId="0" borderId="0" xfId="0" applyNumberFormat="1" applyFont="1" applyBorder="1" applyAlignment="1">
      <alignment/>
    </xf>
    <xf numFmtId="174" fontId="111" fillId="0" borderId="0" xfId="0" applyNumberFormat="1" applyFont="1" applyAlignment="1">
      <alignment/>
    </xf>
    <xf numFmtId="37" fontId="111" fillId="0" borderId="0" xfId="0" applyNumberFormat="1" applyFont="1" applyAlignment="1">
      <alignment/>
    </xf>
    <xf numFmtId="0" fontId="100" fillId="33" borderId="15" xfId="0" applyFont="1" applyFill="1" applyBorder="1" applyAlignment="1">
      <alignment horizontal="center" vertical="center"/>
    </xf>
    <xf numFmtId="0" fontId="99" fillId="33" borderId="16" xfId="0" applyFont="1" applyFill="1" applyBorder="1" applyAlignment="1">
      <alignment horizontal="center" vertical="center"/>
    </xf>
    <xf numFmtId="174" fontId="100" fillId="33" borderId="17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12" fillId="0" borderId="0" xfId="175" applyFont="1" applyAlignment="1" applyProtection="1">
      <alignment horizontal="right" vertical="center"/>
      <protection locked="0"/>
    </xf>
    <xf numFmtId="185" fontId="111" fillId="0" borderId="0" xfId="0" applyNumberFormat="1" applyFont="1" applyBorder="1" applyAlignment="1">
      <alignment vertical="center" wrapText="1"/>
    </xf>
    <xf numFmtId="165" fontId="100" fillId="0" borderId="0" xfId="0" applyNumberFormat="1" applyFont="1" applyAlignment="1">
      <alignment/>
    </xf>
    <xf numFmtId="3" fontId="12" fillId="33" borderId="0" xfId="422" applyNumberFormat="1" applyFont="1" applyFill="1" applyBorder="1" applyAlignment="1">
      <alignment horizontal="center" vertical="center" wrapText="1"/>
    </xf>
    <xf numFmtId="0" fontId="103" fillId="0" borderId="0" xfId="0" applyFont="1" applyAlignment="1">
      <alignment/>
    </xf>
    <xf numFmtId="3" fontId="99" fillId="0" borderId="0" xfId="0" applyNumberFormat="1" applyFont="1" applyFill="1" applyAlignment="1" applyProtection="1">
      <alignment horizontal="center" vertical="center"/>
      <protection/>
    </xf>
    <xf numFmtId="3" fontId="12" fillId="0" borderId="0" xfId="175" applyNumberFormat="1" applyFont="1" applyFill="1" applyBorder="1" applyAlignment="1" applyProtection="1">
      <alignment horizontal="center" vertical="center"/>
      <protection/>
    </xf>
    <xf numFmtId="3" fontId="12" fillId="0" borderId="0" xfId="175" applyNumberFormat="1" applyFont="1" applyFill="1" applyBorder="1" applyAlignment="1">
      <alignment horizontal="center" vertical="center"/>
      <protection/>
    </xf>
    <xf numFmtId="165" fontId="12" fillId="0" borderId="0" xfId="175" applyNumberFormat="1" applyFont="1" applyAlignment="1" applyProtection="1">
      <alignment horizontal="center" vertical="center"/>
      <protection locked="0"/>
    </xf>
    <xf numFmtId="0" fontId="2" fillId="0" borderId="0" xfId="175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0" fontId="110" fillId="0" borderId="0" xfId="0" applyFont="1" applyAlignment="1">
      <alignment vertical="center"/>
    </xf>
    <xf numFmtId="0" fontId="17" fillId="33" borderId="0" xfId="234" applyFont="1" applyFill="1" applyAlignment="1">
      <alignment vertical="center"/>
      <protection/>
    </xf>
    <xf numFmtId="0" fontId="115" fillId="0" borderId="0" xfId="0" applyFont="1" applyAlignment="1">
      <alignment vertical="center"/>
    </xf>
    <xf numFmtId="0" fontId="115" fillId="10" borderId="0" xfId="0" applyFont="1" applyFill="1" applyAlignment="1">
      <alignment horizontal="center" vertical="center" wrapText="1"/>
    </xf>
    <xf numFmtId="3" fontId="115" fillId="0" borderId="0" xfId="0" applyNumberFormat="1" applyFont="1" applyAlignment="1">
      <alignment horizontal="right" vertical="center"/>
    </xf>
    <xf numFmtId="3" fontId="115" fillId="0" borderId="0" xfId="0" applyNumberFormat="1" applyFont="1" applyAlignment="1">
      <alignment horizontal="center" vertical="center"/>
    </xf>
    <xf numFmtId="3" fontId="115" fillId="0" borderId="0" xfId="0" applyNumberFormat="1" applyFont="1" applyAlignment="1">
      <alignment vertical="center"/>
    </xf>
    <xf numFmtId="3" fontId="110" fillId="0" borderId="0" xfId="0" applyNumberFormat="1" applyFont="1" applyAlignment="1">
      <alignment horizontal="right"/>
    </xf>
    <xf numFmtId="3" fontId="110" fillId="0" borderId="0" xfId="0" applyNumberFormat="1" applyFont="1" applyAlignment="1">
      <alignment horizontal="center" vertical="center"/>
    </xf>
    <xf numFmtId="3" fontId="110" fillId="0" borderId="0" xfId="0" applyNumberFormat="1" applyFont="1" applyAlignment="1">
      <alignment vertical="center"/>
    </xf>
    <xf numFmtId="4" fontId="115" fillId="0" borderId="0" xfId="0" applyNumberFormat="1" applyFont="1" applyAlignment="1">
      <alignment horizontal="right"/>
    </xf>
    <xf numFmtId="0" fontId="115" fillId="0" borderId="14" xfId="0" applyFont="1" applyBorder="1" applyAlignment="1">
      <alignment vertical="center"/>
    </xf>
    <xf numFmtId="3" fontId="115" fillId="0" borderId="14" xfId="0" applyNumberFormat="1" applyFont="1" applyBorder="1" applyAlignment="1">
      <alignment horizontal="right" vertical="center"/>
    </xf>
    <xf numFmtId="3" fontId="115" fillId="0" borderId="14" xfId="0" applyNumberFormat="1" applyFont="1" applyBorder="1" applyAlignment="1">
      <alignment horizontal="center" vertical="center"/>
    </xf>
    <xf numFmtId="0" fontId="88" fillId="0" borderId="0" xfId="0" applyFont="1" applyAlignment="1">
      <alignment vertical="center"/>
    </xf>
    <xf numFmtId="165" fontId="115" fillId="0" borderId="0" xfId="0" applyNumberFormat="1" applyFont="1" applyAlignment="1">
      <alignment horizontal="right" vertical="center"/>
    </xf>
    <xf numFmtId="1" fontId="115" fillId="0" borderId="0" xfId="0" applyNumberFormat="1" applyFont="1" applyAlignment="1">
      <alignment horizontal="center" vertical="center"/>
    </xf>
    <xf numFmtId="165" fontId="110" fillId="0" borderId="0" xfId="0" applyNumberFormat="1" applyFont="1" applyAlignment="1">
      <alignment horizontal="right"/>
    </xf>
    <xf numFmtId="1" fontId="110" fillId="0" borderId="0" xfId="0" applyNumberFormat="1" applyFont="1" applyAlignment="1">
      <alignment horizontal="center" vertical="center"/>
    </xf>
    <xf numFmtId="0" fontId="110" fillId="0" borderId="0" xfId="0" applyFont="1" applyBorder="1" applyAlignment="1">
      <alignment vertical="center"/>
    </xf>
    <xf numFmtId="165" fontId="110" fillId="0" borderId="0" xfId="0" applyNumberFormat="1" applyFont="1" applyBorder="1" applyAlignment="1">
      <alignment horizontal="right"/>
    </xf>
    <xf numFmtId="1" fontId="110" fillId="0" borderId="0" xfId="0" applyNumberFormat="1" applyFont="1" applyBorder="1" applyAlignment="1">
      <alignment horizontal="center" vertical="center"/>
    </xf>
    <xf numFmtId="165" fontId="115" fillId="0" borderId="14" xfId="0" applyNumberFormat="1" applyFont="1" applyBorder="1" applyAlignment="1">
      <alignment horizontal="right" vertical="center"/>
    </xf>
    <xf numFmtId="1" fontId="115" fillId="0" borderId="14" xfId="0" applyNumberFormat="1" applyFont="1" applyBorder="1" applyAlignment="1">
      <alignment horizontal="center" vertical="center"/>
    </xf>
    <xf numFmtId="3" fontId="115" fillId="0" borderId="0" xfId="0" applyNumberFormat="1" applyFont="1" applyAlignment="1">
      <alignment horizontal="left" vertical="center"/>
    </xf>
    <xf numFmtId="0" fontId="110" fillId="0" borderId="0" xfId="0" applyFont="1" applyAlignment="1">
      <alignment vertical="center" wrapText="1"/>
    </xf>
    <xf numFmtId="165" fontId="110" fillId="0" borderId="0" xfId="0" applyNumberFormat="1" applyFont="1" applyAlignment="1">
      <alignment horizontal="right" vertical="center"/>
    </xf>
    <xf numFmtId="3" fontId="110" fillId="0" borderId="0" xfId="0" applyNumberFormat="1" applyFont="1" applyAlignment="1">
      <alignment horizontal="right" vertical="center"/>
    </xf>
    <xf numFmtId="181" fontId="110" fillId="0" borderId="0" xfId="0" applyNumberFormat="1" applyFont="1" applyAlignment="1">
      <alignment vertical="center"/>
    </xf>
    <xf numFmtId="0" fontId="115" fillId="10" borderId="0" xfId="177" applyFont="1" applyFill="1" applyAlignment="1">
      <alignment horizontal="center" vertical="center" wrapText="1"/>
      <protection/>
    </xf>
    <xf numFmtId="1" fontId="115" fillId="10" borderId="0" xfId="0" applyNumberFormat="1" applyFont="1" applyFill="1" applyAlignment="1">
      <alignment horizontal="center" vertical="center" wrapText="1"/>
    </xf>
    <xf numFmtId="165" fontId="110" fillId="0" borderId="0" xfId="218" applyNumberFormat="1" applyFont="1" applyAlignment="1">
      <alignment horizontal="right"/>
      <protection/>
    </xf>
    <xf numFmtId="3" fontId="110" fillId="0" borderId="0" xfId="218" applyNumberFormat="1" applyFont="1" applyAlignment="1">
      <alignment horizontal="center"/>
      <protection/>
    </xf>
    <xf numFmtId="0" fontId="110" fillId="0" borderId="0" xfId="218" applyFont="1">
      <alignment/>
      <protection/>
    </xf>
    <xf numFmtId="165" fontId="115" fillId="0" borderId="0" xfId="218" applyNumberFormat="1" applyFont="1" applyAlignment="1">
      <alignment horizontal="right"/>
      <protection/>
    </xf>
    <xf numFmtId="3" fontId="115" fillId="0" borderId="0" xfId="218" applyNumberFormat="1" applyFont="1" applyAlignment="1">
      <alignment horizontal="center"/>
      <protection/>
    </xf>
    <xf numFmtId="165" fontId="115" fillId="0" borderId="0" xfId="0" applyNumberFormat="1" applyFont="1" applyAlignment="1">
      <alignment horizontal="center" vertical="center"/>
    </xf>
    <xf numFmtId="165" fontId="115" fillId="0" borderId="0" xfId="218" applyNumberFormat="1" applyFont="1" applyAlignment="1">
      <alignment horizontal="center"/>
      <protection/>
    </xf>
    <xf numFmtId="3" fontId="115" fillId="0" borderId="0" xfId="218" applyNumberFormat="1" applyFont="1" applyAlignment="1">
      <alignment horizontal="right"/>
      <protection/>
    </xf>
    <xf numFmtId="165" fontId="110" fillId="0" borderId="0" xfId="218" applyNumberFormat="1" applyFont="1" applyAlignment="1">
      <alignment horizontal="center"/>
      <protection/>
    </xf>
    <xf numFmtId="3" fontId="110" fillId="0" borderId="0" xfId="218" applyNumberFormat="1" applyFont="1" applyAlignment="1">
      <alignment horizontal="right"/>
      <protection/>
    </xf>
    <xf numFmtId="165" fontId="110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99" fillId="0" borderId="0" xfId="0" applyFont="1" applyFill="1" applyAlignment="1">
      <alignment vertical="center" wrapText="1"/>
    </xf>
    <xf numFmtId="0" fontId="99" fillId="0" borderId="0" xfId="286" applyFont="1" applyAlignment="1">
      <alignment horizontal="center" vertical="center"/>
      <protection/>
    </xf>
    <xf numFmtId="174" fontId="12" fillId="0" borderId="0" xfId="252" applyNumberFormat="1" applyFont="1" applyFill="1" applyBorder="1" applyAlignment="1">
      <alignment horizontal="center"/>
      <protection/>
    </xf>
    <xf numFmtId="174" fontId="12" fillId="0" borderId="14" xfId="252" applyNumberFormat="1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16" fillId="0" borderId="13" xfId="0" applyFont="1" applyFill="1" applyBorder="1" applyAlignment="1">
      <alignment horizontal="center" vertical="center"/>
    </xf>
    <xf numFmtId="0" fontId="105" fillId="35" borderId="0" xfId="397" applyFont="1" applyFill="1" applyBorder="1" applyAlignment="1">
      <alignment horizontal="center" vertical="center"/>
      <protection/>
    </xf>
    <xf numFmtId="0" fontId="117" fillId="35" borderId="0" xfId="397" applyFont="1" applyFill="1" applyBorder="1" applyAlignment="1">
      <alignment horizontal="center" vertical="center"/>
      <protection/>
    </xf>
    <xf numFmtId="0" fontId="13" fillId="34" borderId="0" xfId="234" applyFont="1" applyFill="1" applyBorder="1" applyAlignment="1">
      <alignment horizontal="center" vertical="center" wrapText="1"/>
      <protection/>
    </xf>
    <xf numFmtId="0" fontId="99" fillId="0" borderId="0" xfId="0" applyFont="1" applyBorder="1" applyAlignment="1">
      <alignment horizontal="center" vertical="top"/>
    </xf>
    <xf numFmtId="0" fontId="100" fillId="10" borderId="0" xfId="0" applyFont="1" applyFill="1" applyAlignment="1">
      <alignment horizontal="center"/>
    </xf>
    <xf numFmtId="0" fontId="100" fillId="10" borderId="0" xfId="0" applyFont="1" applyFill="1" applyAlignment="1">
      <alignment horizontal="center" vertical="center" wrapText="1"/>
    </xf>
    <xf numFmtId="0" fontId="13" fillId="0" borderId="13" xfId="252" applyFont="1" applyFill="1" applyBorder="1" applyAlignment="1">
      <alignment horizontal="center" vertical="center"/>
      <protection/>
    </xf>
    <xf numFmtId="0" fontId="110" fillId="10" borderId="0" xfId="0" applyFont="1" applyFill="1" applyAlignment="1">
      <alignment horizontal="center"/>
    </xf>
    <xf numFmtId="0" fontId="110" fillId="0" borderId="0" xfId="0" applyFont="1" applyAlignment="1">
      <alignment horizontal="justify" vertical="top" wrapText="1"/>
    </xf>
    <xf numFmtId="0" fontId="110" fillId="0" borderId="0" xfId="0" applyFont="1" applyAlignment="1">
      <alignment/>
    </xf>
    <xf numFmtId="0" fontId="101" fillId="0" borderId="0" xfId="234" applyFont="1" applyFill="1" applyBorder="1" applyAlignment="1">
      <alignment horizontal="left" vertical="center" wrapText="1"/>
      <protection/>
    </xf>
    <xf numFmtId="0" fontId="17" fillId="33" borderId="13" xfId="237" applyFont="1" applyFill="1" applyBorder="1" applyAlignment="1">
      <alignment horizontal="center" vertical="center" wrapText="1"/>
      <protection/>
    </xf>
    <xf numFmtId="0" fontId="17" fillId="33" borderId="18" xfId="237" applyFont="1" applyFill="1" applyBorder="1" applyAlignment="1">
      <alignment horizontal="center" vertical="center" wrapText="1"/>
      <protection/>
    </xf>
    <xf numFmtId="0" fontId="17" fillId="33" borderId="19" xfId="237" applyFont="1" applyFill="1" applyBorder="1" applyAlignment="1">
      <alignment horizontal="center" vertical="center" wrapText="1"/>
      <protection/>
    </xf>
    <xf numFmtId="0" fontId="100" fillId="10" borderId="0" xfId="0" applyFont="1" applyFill="1" applyBorder="1" applyAlignment="1">
      <alignment horizontal="center" vertical="center" wrapText="1"/>
    </xf>
    <xf numFmtId="0" fontId="99" fillId="10" borderId="0" xfId="0" applyFont="1" applyFill="1" applyBorder="1" applyAlignment="1">
      <alignment horizontal="center" vertical="center" wrapText="1"/>
    </xf>
    <xf numFmtId="0" fontId="100" fillId="10" borderId="0" xfId="177" applyFont="1" applyFill="1" applyBorder="1" applyAlignment="1">
      <alignment horizontal="center" vertical="center" wrapText="1"/>
      <protection/>
    </xf>
    <xf numFmtId="0" fontId="99" fillId="10" borderId="0" xfId="177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left" vertical="center" wrapText="1"/>
    </xf>
    <xf numFmtId="0" fontId="99" fillId="0" borderId="0" xfId="0" applyFont="1" applyFill="1" applyAlignment="1">
      <alignment horizontal="left" vertical="center" wrapText="1"/>
    </xf>
    <xf numFmtId="0" fontId="100" fillId="10" borderId="0" xfId="0" applyFont="1" applyFill="1" applyAlignment="1">
      <alignment horizontal="center" vertical="center"/>
    </xf>
    <xf numFmtId="167" fontId="13" fillId="10" borderId="0" xfId="334" applyFont="1" applyFill="1" applyAlignment="1">
      <alignment horizontal="center" vertical="center" wrapText="1"/>
      <protection/>
    </xf>
    <xf numFmtId="167" fontId="13" fillId="10" borderId="0" xfId="334" applyFont="1" applyFill="1" applyAlignment="1">
      <alignment horizontal="center"/>
      <protection/>
    </xf>
    <xf numFmtId="0" fontId="13" fillId="10" borderId="0" xfId="0" applyFont="1" applyFill="1" applyAlignment="1">
      <alignment horizontal="center" vertical="center" wrapText="1"/>
    </xf>
    <xf numFmtId="0" fontId="13" fillId="10" borderId="0" xfId="175" applyFont="1" applyFill="1" applyBorder="1" applyAlignment="1">
      <alignment horizontal="center" vertical="center"/>
      <protection/>
    </xf>
    <xf numFmtId="0" fontId="13" fillId="10" borderId="0" xfId="175" applyFont="1" applyFill="1" applyAlignment="1">
      <alignment horizontal="center" vertical="center"/>
      <protection/>
    </xf>
    <xf numFmtId="0" fontId="13" fillId="10" borderId="0" xfId="397" applyFont="1" applyFill="1" applyAlignment="1">
      <alignment horizontal="center" vertical="center" wrapText="1"/>
      <protection/>
    </xf>
    <xf numFmtId="0" fontId="13" fillId="10" borderId="0" xfId="396" applyFont="1" applyFill="1" applyAlignment="1">
      <alignment horizontal="center" vertical="center" wrapText="1"/>
      <protection/>
    </xf>
    <xf numFmtId="0" fontId="100" fillId="10" borderId="0" xfId="175" applyFont="1" applyFill="1" applyAlignment="1">
      <alignment horizontal="center" vertical="center"/>
      <protection/>
    </xf>
    <xf numFmtId="0" fontId="13" fillId="10" borderId="0" xfId="175" applyFont="1" applyFill="1" applyAlignment="1">
      <alignment horizontal="center" vertical="center" wrapText="1"/>
      <protection/>
    </xf>
    <xf numFmtId="0" fontId="100" fillId="10" borderId="0" xfId="285" applyFont="1" applyFill="1" applyAlignment="1">
      <alignment horizontal="center" vertical="center"/>
      <protection/>
    </xf>
    <xf numFmtId="0" fontId="100" fillId="10" borderId="0" xfId="285" applyFont="1" applyFill="1" applyAlignment="1">
      <alignment horizontal="center" vertical="center" wrapText="1"/>
      <protection/>
    </xf>
    <xf numFmtId="0" fontId="12" fillId="33" borderId="0" xfId="0" applyFont="1" applyFill="1" applyAlignment="1">
      <alignment horizontal="left" vertical="justify" wrapText="1"/>
    </xf>
    <xf numFmtId="0" fontId="100" fillId="10" borderId="0" xfId="175" applyFont="1" applyFill="1" applyAlignment="1">
      <alignment horizontal="center" vertical="center" wrapText="1"/>
      <protection/>
    </xf>
    <xf numFmtId="0" fontId="115" fillId="10" borderId="0" xfId="0" applyFont="1" applyFill="1" applyAlignment="1">
      <alignment horizontal="center" vertical="center" wrapText="1"/>
    </xf>
    <xf numFmtId="0" fontId="115" fillId="0" borderId="0" xfId="0" applyFont="1" applyFill="1" applyAlignment="1">
      <alignment horizontal="center" vertical="center"/>
    </xf>
    <xf numFmtId="0" fontId="110" fillId="0" borderId="0" xfId="0" applyFont="1" applyAlignment="1">
      <alignment vertical="center" wrapText="1"/>
    </xf>
    <xf numFmtId="0" fontId="88" fillId="0" borderId="0" xfId="0" applyFont="1" applyAlignment="1">
      <alignment vertical="center"/>
    </xf>
    <xf numFmtId="0" fontId="115" fillId="0" borderId="0" xfId="0" applyFont="1" applyAlignment="1">
      <alignment horizontal="center" vertical="center"/>
    </xf>
    <xf numFmtId="0" fontId="13" fillId="34" borderId="0" xfId="194" applyFont="1" applyFill="1" applyBorder="1" applyAlignment="1">
      <alignment horizontal="center" vertical="center"/>
      <protection/>
    </xf>
    <xf numFmtId="0" fontId="15" fillId="0" borderId="0" xfId="167" applyNumberFormat="1" applyFont="1" applyFill="1" applyBorder="1" applyAlignment="1">
      <alignment horizontal="left" vertical="center" wrapText="1"/>
    </xf>
    <xf numFmtId="0" fontId="32" fillId="0" borderId="0" xfId="194" applyFont="1" applyFill="1" applyAlignment="1">
      <alignment vertical="center" wrapText="1"/>
      <protection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9" fillId="0" borderId="0" xfId="0" applyFont="1" applyFill="1" applyAlignment="1">
      <alignment horizontal="center"/>
    </xf>
    <xf numFmtId="0" fontId="99" fillId="0" borderId="0" xfId="0" applyFont="1" applyFill="1" applyAlignment="1">
      <alignment/>
    </xf>
  </cellXfs>
  <cellStyles count="495">
    <cellStyle name="Normal" xfId="0"/>
    <cellStyle name="=C:\WINNT\SYSTEM32\COMMAND.COM" xfId="15"/>
    <cellStyle name="=C:\WINNT\SYSTEM32\COMMAND.COM 2" xfId="16"/>
    <cellStyle name="=C:\WINNT\SYSTEM32\COMMAND.COM 2 2" xfId="17"/>
    <cellStyle name="20% - Énfasis1" xfId="18"/>
    <cellStyle name="20% - Énfasis2" xfId="19"/>
    <cellStyle name="20% - Énfasis3" xfId="20"/>
    <cellStyle name="20% - Énfasis4" xfId="21"/>
    <cellStyle name="20% - Énfasis5" xfId="22"/>
    <cellStyle name="20% - Énfasis6" xfId="23"/>
    <cellStyle name="40% - Énfasis1" xfId="24"/>
    <cellStyle name="40% - Énfasis2" xfId="25"/>
    <cellStyle name="40% - Énfasis3" xfId="26"/>
    <cellStyle name="40% - Énfasis4" xfId="27"/>
    <cellStyle name="40% - Énfasis5" xfId="28"/>
    <cellStyle name="40% - Énfasis6" xfId="29"/>
    <cellStyle name="60% - Énfasis1" xfId="30"/>
    <cellStyle name="60% - Énfasis2" xfId="31"/>
    <cellStyle name="60% - Énfasis3" xfId="32"/>
    <cellStyle name="60% - Énfasis4" xfId="33"/>
    <cellStyle name="60% - Énfasis5" xfId="34"/>
    <cellStyle name="60% - Énfasis6" xfId="35"/>
    <cellStyle name="Buena" xfId="36"/>
    <cellStyle name="Cálculo" xfId="37"/>
    <cellStyle name="Celda de comprobación" xfId="38"/>
    <cellStyle name="Celda vinculada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stilo 1" xfId="48"/>
    <cellStyle name="Estilo 1 2" xfId="49"/>
    <cellStyle name="Estilo 1_79" xfId="50"/>
    <cellStyle name="Euro" xfId="51"/>
    <cellStyle name="Euro 2" xfId="52"/>
    <cellStyle name="Euro 3" xfId="53"/>
    <cellStyle name="Euro_79" xfId="54"/>
    <cellStyle name="Hyperlink" xfId="55"/>
    <cellStyle name="Hipervínculo 2" xfId="56"/>
    <cellStyle name="Hipervínculo 2 2" xfId="57"/>
    <cellStyle name="Hipervínculo 2_79" xfId="58"/>
    <cellStyle name="Hipervínculo 3" xfId="59"/>
    <cellStyle name="Hipervínculo 4" xfId="60"/>
    <cellStyle name="Hipervínculo 5" xfId="61"/>
    <cellStyle name="Followed Hyperlink" xfId="62"/>
    <cellStyle name="Incorrecto" xfId="63"/>
    <cellStyle name="Comma" xfId="64"/>
    <cellStyle name="Comma [0]" xfId="65"/>
    <cellStyle name="Millares [0] 2" xfId="66"/>
    <cellStyle name="Millares 10" xfId="67"/>
    <cellStyle name="Millares 11" xfId="68"/>
    <cellStyle name="Millares 12" xfId="69"/>
    <cellStyle name="Millares 13" xfId="70"/>
    <cellStyle name="Millares 14" xfId="71"/>
    <cellStyle name="Millares 15" xfId="72"/>
    <cellStyle name="Millares 16" xfId="73"/>
    <cellStyle name="Millares 16 2" xfId="74"/>
    <cellStyle name="Millares 16 3" xfId="75"/>
    <cellStyle name="Millares 17" xfId="76"/>
    <cellStyle name="Millares 17 2" xfId="77"/>
    <cellStyle name="Millares 18" xfId="78"/>
    <cellStyle name="Millares 18 2" xfId="79"/>
    <cellStyle name="Millares 18 3" xfId="80"/>
    <cellStyle name="Millares 19" xfId="81"/>
    <cellStyle name="Millares 2" xfId="82"/>
    <cellStyle name="Millares 2 2" xfId="83"/>
    <cellStyle name="Millares 2 2 2" xfId="84"/>
    <cellStyle name="Millares 2 2 2 2" xfId="85"/>
    <cellStyle name="Millares 2 2 3" xfId="86"/>
    <cellStyle name="Millares 2 2 4" xfId="87"/>
    <cellStyle name="Millares 2 3" xfId="88"/>
    <cellStyle name="Millares 2 3 2" xfId="89"/>
    <cellStyle name="Millares 2 4" xfId="90"/>
    <cellStyle name="Millares 2 4 2" xfId="91"/>
    <cellStyle name="Millares 2 5" xfId="92"/>
    <cellStyle name="Millares 2 5 2" xfId="93"/>
    <cellStyle name="Millares 2 6" xfId="94"/>
    <cellStyle name="Millares 2 7" xfId="95"/>
    <cellStyle name="Millares 20" xfId="96"/>
    <cellStyle name="Millares 20 2" xfId="97"/>
    <cellStyle name="Millares 21" xfId="98"/>
    <cellStyle name="Millares 22" xfId="99"/>
    <cellStyle name="Millares 23" xfId="100"/>
    <cellStyle name="Millares 24" xfId="101"/>
    <cellStyle name="Millares 25" xfId="102"/>
    <cellStyle name="Millares 26" xfId="103"/>
    <cellStyle name="Millares 27" xfId="104"/>
    <cellStyle name="Millares 28" xfId="105"/>
    <cellStyle name="Millares 29" xfId="106"/>
    <cellStyle name="Millares 3" xfId="107"/>
    <cellStyle name="Millares 3 2" xfId="108"/>
    <cellStyle name="Millares 3 2 2" xfId="109"/>
    <cellStyle name="Millares 3 2 3" xfId="110"/>
    <cellStyle name="Millares 3 2 3 2" xfId="111"/>
    <cellStyle name="Millares 3 2 4" xfId="112"/>
    <cellStyle name="Millares 3 2 5" xfId="113"/>
    <cellStyle name="Millares 3 3" xfId="114"/>
    <cellStyle name="Millares 3 3 2" xfId="115"/>
    <cellStyle name="Millares 3 3 3" xfId="116"/>
    <cellStyle name="Millares 3 4" xfId="117"/>
    <cellStyle name="Millares 3 4 2" xfId="118"/>
    <cellStyle name="Millares 3 5" xfId="119"/>
    <cellStyle name="Millares 3 6" xfId="120"/>
    <cellStyle name="Millares 30" xfId="121"/>
    <cellStyle name="Millares 30 2" xfId="122"/>
    <cellStyle name="Millares 31" xfId="123"/>
    <cellStyle name="Millares 32" xfId="124"/>
    <cellStyle name="Millares 33" xfId="125"/>
    <cellStyle name="Millares 34" xfId="126"/>
    <cellStyle name="Millares 35" xfId="127"/>
    <cellStyle name="Millares 36" xfId="128"/>
    <cellStyle name="Millares 37" xfId="129"/>
    <cellStyle name="Millares 38" xfId="130"/>
    <cellStyle name="Millares 39" xfId="131"/>
    <cellStyle name="Millares 4" xfId="132"/>
    <cellStyle name="Millares 4 2" xfId="133"/>
    <cellStyle name="Millares 4 3" xfId="134"/>
    <cellStyle name="Millares 4 3 2" xfId="135"/>
    <cellStyle name="Millares 4 3 2 2" xfId="136"/>
    <cellStyle name="Millares 4 4" xfId="137"/>
    <cellStyle name="Millares 4 5" xfId="138"/>
    <cellStyle name="Millares 40" xfId="139"/>
    <cellStyle name="Millares 41" xfId="140"/>
    <cellStyle name="Millares 42" xfId="141"/>
    <cellStyle name="Millares 43" xfId="142"/>
    <cellStyle name="Millares 44" xfId="143"/>
    <cellStyle name="Millares 45" xfId="144"/>
    <cellStyle name="Millares 46" xfId="145"/>
    <cellStyle name="Millares 47" xfId="146"/>
    <cellStyle name="Millares 48" xfId="147"/>
    <cellStyle name="Millares 49" xfId="148"/>
    <cellStyle name="Millares 5" xfId="149"/>
    <cellStyle name="Millares 5 2" xfId="150"/>
    <cellStyle name="Millares 50" xfId="151"/>
    <cellStyle name="Millares 51" xfId="152"/>
    <cellStyle name="Millares 52" xfId="153"/>
    <cellStyle name="Millares 53" xfId="154"/>
    <cellStyle name="Millares 54" xfId="155"/>
    <cellStyle name="Millares 55" xfId="156"/>
    <cellStyle name="Millares 56" xfId="157"/>
    <cellStyle name="Millares 58" xfId="158"/>
    <cellStyle name="Millares 6" xfId="159"/>
    <cellStyle name="Millares 6 2" xfId="160"/>
    <cellStyle name="Millares 7" xfId="161"/>
    <cellStyle name="Millares 7 2" xfId="162"/>
    <cellStyle name="Millares 8" xfId="163"/>
    <cellStyle name="Millares 8 2" xfId="164"/>
    <cellStyle name="Millares 9" xfId="165"/>
    <cellStyle name="Millares 9 2" xfId="166"/>
    <cellStyle name="Millares_PAMC2004 2" xfId="167"/>
    <cellStyle name="Currency" xfId="168"/>
    <cellStyle name="Currency [0]" xfId="169"/>
    <cellStyle name="Moneda 2" xfId="170"/>
    <cellStyle name="Moneda 3" xfId="171"/>
    <cellStyle name="Moneda 3 2" xfId="172"/>
    <cellStyle name="Moneda_PAMC2004 2" xfId="173"/>
    <cellStyle name="Neutral" xfId="174"/>
    <cellStyle name="Normal 10" xfId="175"/>
    <cellStyle name="Normal 10 2" xfId="176"/>
    <cellStyle name="Normal 10 2 2" xfId="177"/>
    <cellStyle name="Normal 10 2 3" xfId="178"/>
    <cellStyle name="Normal 10 3" xfId="179"/>
    <cellStyle name="Normal 10_79" xfId="180"/>
    <cellStyle name="Normal 100" xfId="181"/>
    <cellStyle name="Normal 101" xfId="182"/>
    <cellStyle name="Normal 102" xfId="183"/>
    <cellStyle name="Normal 103" xfId="184"/>
    <cellStyle name="Normal 104" xfId="185"/>
    <cellStyle name="Normal 105" xfId="186"/>
    <cellStyle name="Normal 11" xfId="187"/>
    <cellStyle name="Normal 11 2" xfId="188"/>
    <cellStyle name="Normal 11_79" xfId="189"/>
    <cellStyle name="Normal 12" xfId="190"/>
    <cellStyle name="Normal 12 2" xfId="191"/>
    <cellStyle name="Normal 12 3" xfId="192"/>
    <cellStyle name="Normal 12_79" xfId="193"/>
    <cellStyle name="Normal 120" xfId="194"/>
    <cellStyle name="Normal 120 2" xfId="195"/>
    <cellStyle name="Normal 120 2 2" xfId="196"/>
    <cellStyle name="Normal 120 3" xfId="197"/>
    <cellStyle name="Normal 123" xfId="198"/>
    <cellStyle name="Normal 13" xfId="199"/>
    <cellStyle name="Normal 13 2" xfId="200"/>
    <cellStyle name="Normal 13 3" xfId="201"/>
    <cellStyle name="Normal 13 3 2" xfId="202"/>
    <cellStyle name="Normal 13 3 2 2" xfId="203"/>
    <cellStyle name="Normal 13 3 3" xfId="204"/>
    <cellStyle name="Normal 13 4" xfId="205"/>
    <cellStyle name="Normal 13 5" xfId="206"/>
    <cellStyle name="Normal 13_79" xfId="207"/>
    <cellStyle name="Normal 14" xfId="208"/>
    <cellStyle name="Normal 14 2" xfId="209"/>
    <cellStyle name="Normal 14 3" xfId="210"/>
    <cellStyle name="Normal 14 3 2" xfId="211"/>
    <cellStyle name="Normal 14 3 2 2" xfId="212"/>
    <cellStyle name="Normal 14 3 3" xfId="213"/>
    <cellStyle name="Normal 14 4" xfId="214"/>
    <cellStyle name="Normal 14 5" xfId="215"/>
    <cellStyle name="Normal 14_79" xfId="216"/>
    <cellStyle name="Normal 15" xfId="217"/>
    <cellStyle name="Normal 15 2" xfId="218"/>
    <cellStyle name="Normal 15_79" xfId="219"/>
    <cellStyle name="Normal 16" xfId="220"/>
    <cellStyle name="Normal 16 2" xfId="221"/>
    <cellStyle name="Normal 16 3" xfId="222"/>
    <cellStyle name="Normal 16 4" xfId="223"/>
    <cellStyle name="Normal 16_79" xfId="224"/>
    <cellStyle name="Normal 17" xfId="225"/>
    <cellStyle name="Normal 17 2" xfId="226"/>
    <cellStyle name="Normal 17_79" xfId="227"/>
    <cellStyle name="Normal 18" xfId="228"/>
    <cellStyle name="Normal 18 2" xfId="229"/>
    <cellStyle name="Normal 18_79" xfId="230"/>
    <cellStyle name="Normal 19" xfId="231"/>
    <cellStyle name="Normal 19 2" xfId="232"/>
    <cellStyle name="Normal 19_79" xfId="233"/>
    <cellStyle name="Normal 2" xfId="234"/>
    <cellStyle name="Normal 2 2" xfId="235"/>
    <cellStyle name="Normal 2 2 2" xfId="236"/>
    <cellStyle name="Normal 2 2 2 2" xfId="237"/>
    <cellStyle name="Normal 2 2 2_79" xfId="238"/>
    <cellStyle name="Normal 2 2 3" xfId="239"/>
    <cellStyle name="Normal 2 2 3 2" xfId="240"/>
    <cellStyle name="Normal 2 2 4" xfId="241"/>
    <cellStyle name="Normal 2 2_79" xfId="242"/>
    <cellStyle name="Normal 2 3" xfId="243"/>
    <cellStyle name="Normal 2 3 2" xfId="244"/>
    <cellStyle name="Normal 2 3_79" xfId="245"/>
    <cellStyle name="Normal 2 4" xfId="246"/>
    <cellStyle name="Normal 2 4 2" xfId="247"/>
    <cellStyle name="Normal 2 4_79" xfId="248"/>
    <cellStyle name="Normal 2 5" xfId="249"/>
    <cellStyle name="Normal 2 6" xfId="250"/>
    <cellStyle name="Normal 2 6 2" xfId="251"/>
    <cellStyle name="Normal 2 7" xfId="252"/>
    <cellStyle name="Normal 2_79" xfId="253"/>
    <cellStyle name="Normal 20" xfId="254"/>
    <cellStyle name="Normal 20 2" xfId="255"/>
    <cellStyle name="Normal 20_79" xfId="256"/>
    <cellStyle name="Normal 21" xfId="257"/>
    <cellStyle name="Normal 21 2" xfId="258"/>
    <cellStyle name="Normal 21_79" xfId="259"/>
    <cellStyle name="Normal 22" xfId="260"/>
    <cellStyle name="Normal 22 2" xfId="261"/>
    <cellStyle name="Normal 22_79" xfId="262"/>
    <cellStyle name="Normal 23" xfId="263"/>
    <cellStyle name="Normal 23 2" xfId="264"/>
    <cellStyle name="Normal 23_79" xfId="265"/>
    <cellStyle name="Normal 24" xfId="266"/>
    <cellStyle name="Normal 24 2" xfId="267"/>
    <cellStyle name="Normal 24_79" xfId="268"/>
    <cellStyle name="Normal 25" xfId="269"/>
    <cellStyle name="Normal 25 2" xfId="270"/>
    <cellStyle name="Normal 25_79" xfId="271"/>
    <cellStyle name="Normal 26" xfId="272"/>
    <cellStyle name="Normal 26 2" xfId="273"/>
    <cellStyle name="Normal 26_79" xfId="274"/>
    <cellStyle name="Normal 27" xfId="275"/>
    <cellStyle name="Normal 27 2" xfId="276"/>
    <cellStyle name="Normal 27_79" xfId="277"/>
    <cellStyle name="Normal 28" xfId="278"/>
    <cellStyle name="Normal 28 2" xfId="279"/>
    <cellStyle name="Normal 28_79" xfId="280"/>
    <cellStyle name="Normal 29" xfId="281"/>
    <cellStyle name="Normal 29 2" xfId="282"/>
    <cellStyle name="Normal 29_79" xfId="283"/>
    <cellStyle name="Normal 3" xfId="284"/>
    <cellStyle name="Normal 3 2" xfId="285"/>
    <cellStyle name="Normal 3 2 2" xfId="286"/>
    <cellStyle name="Normal 3 2 3" xfId="287"/>
    <cellStyle name="Normal 3 2 4" xfId="288"/>
    <cellStyle name="Normal 3 2_79" xfId="289"/>
    <cellStyle name="Normal 3 3" xfId="290"/>
    <cellStyle name="Normal 3 3 2" xfId="291"/>
    <cellStyle name="Normal 3 3 3" xfId="292"/>
    <cellStyle name="Normal 3 4" xfId="293"/>
    <cellStyle name="Normal 3 5" xfId="294"/>
    <cellStyle name="Normal 3 6" xfId="295"/>
    <cellStyle name="Normal 3 7" xfId="296"/>
    <cellStyle name="Normal 3_79" xfId="297"/>
    <cellStyle name="Normal 30" xfId="298"/>
    <cellStyle name="Normal 30 2" xfId="299"/>
    <cellStyle name="Normal 30_79" xfId="300"/>
    <cellStyle name="Normal 31" xfId="301"/>
    <cellStyle name="Normal 31 2" xfId="302"/>
    <cellStyle name="Normal 31_79" xfId="303"/>
    <cellStyle name="Normal 32" xfId="304"/>
    <cellStyle name="Normal 32 2" xfId="305"/>
    <cellStyle name="Normal 32 2 2" xfId="306"/>
    <cellStyle name="Normal 32_79" xfId="307"/>
    <cellStyle name="Normal 33" xfId="308"/>
    <cellStyle name="Normal 34" xfId="309"/>
    <cellStyle name="Normal 34 2" xfId="310"/>
    <cellStyle name="Normal 34_79" xfId="311"/>
    <cellStyle name="Normal 35" xfId="312"/>
    <cellStyle name="Normal 36" xfId="313"/>
    <cellStyle name="Normal 37" xfId="314"/>
    <cellStyle name="Normal 37 2" xfId="315"/>
    <cellStyle name="Normal 37_79" xfId="316"/>
    <cellStyle name="Normal 38" xfId="317"/>
    <cellStyle name="Normal 38 2" xfId="318"/>
    <cellStyle name="Normal 38_79" xfId="319"/>
    <cellStyle name="Normal 39" xfId="320"/>
    <cellStyle name="Normal 4" xfId="321"/>
    <cellStyle name="Normal 4 2" xfId="322"/>
    <cellStyle name="Normal 4 2 2" xfId="323"/>
    <cellStyle name="Normal 4 2_79" xfId="324"/>
    <cellStyle name="Normal 4 3" xfId="325"/>
    <cellStyle name="Normal 4 4" xfId="326"/>
    <cellStyle name="Normal 4 5" xfId="327"/>
    <cellStyle name="Normal 4_79" xfId="328"/>
    <cellStyle name="Normal 40" xfId="329"/>
    <cellStyle name="Normal 41" xfId="330"/>
    <cellStyle name="Normal 42" xfId="331"/>
    <cellStyle name="Normal 43" xfId="332"/>
    <cellStyle name="Normal 44" xfId="333"/>
    <cellStyle name="Normal 45" xfId="334"/>
    <cellStyle name="Normal 45 2" xfId="335"/>
    <cellStyle name="Normal 46" xfId="336"/>
    <cellStyle name="Normal 47" xfId="337"/>
    <cellStyle name="Normal 48" xfId="338"/>
    <cellStyle name="Normal 49" xfId="339"/>
    <cellStyle name="Normal 5" xfId="340"/>
    <cellStyle name="Normal 5 2" xfId="341"/>
    <cellStyle name="Normal 5 3" xfId="342"/>
    <cellStyle name="Normal 5 4" xfId="343"/>
    <cellStyle name="Normal 5_79" xfId="344"/>
    <cellStyle name="Normal 50" xfId="345"/>
    <cellStyle name="Normal 51" xfId="346"/>
    <cellStyle name="Normal 52" xfId="347"/>
    <cellStyle name="Normal 53" xfId="348"/>
    <cellStyle name="Normal 54" xfId="349"/>
    <cellStyle name="Normal 55" xfId="350"/>
    <cellStyle name="Normal 56" xfId="351"/>
    <cellStyle name="Normal 57" xfId="352"/>
    <cellStyle name="Normal 58" xfId="353"/>
    <cellStyle name="Normal 59" xfId="354"/>
    <cellStyle name="Normal 6" xfId="355"/>
    <cellStyle name="Normal 6 2" xfId="356"/>
    <cellStyle name="Normal 6 3" xfId="357"/>
    <cellStyle name="Normal 6 4" xfId="358"/>
    <cellStyle name="Normal 6_79" xfId="359"/>
    <cellStyle name="Normal 60" xfId="360"/>
    <cellStyle name="Normal 61" xfId="361"/>
    <cellStyle name="Normal 62" xfId="362"/>
    <cellStyle name="Normal 63" xfId="363"/>
    <cellStyle name="Normal 64" xfId="364"/>
    <cellStyle name="Normal 65" xfId="365"/>
    <cellStyle name="Normal 66" xfId="366"/>
    <cellStyle name="Normal 67" xfId="367"/>
    <cellStyle name="Normal 68" xfId="368"/>
    <cellStyle name="Normal 69" xfId="369"/>
    <cellStyle name="Normal 7" xfId="370"/>
    <cellStyle name="Normal 7 2" xfId="371"/>
    <cellStyle name="Normal 7 3" xfId="372"/>
    <cellStyle name="Normal 7 4" xfId="373"/>
    <cellStyle name="Normal 7_79" xfId="374"/>
    <cellStyle name="Normal 70" xfId="375"/>
    <cellStyle name="Normal 71" xfId="376"/>
    <cellStyle name="Normal 72" xfId="377"/>
    <cellStyle name="Normal 73" xfId="378"/>
    <cellStyle name="Normal 74" xfId="379"/>
    <cellStyle name="Normal 75" xfId="380"/>
    <cellStyle name="Normal 76" xfId="381"/>
    <cellStyle name="Normal 77" xfId="382"/>
    <cellStyle name="Normal 78" xfId="383"/>
    <cellStyle name="Normal 79" xfId="384"/>
    <cellStyle name="Normal 8" xfId="385"/>
    <cellStyle name="Normal 8 2" xfId="386"/>
    <cellStyle name="Normal 8_79" xfId="387"/>
    <cellStyle name="Normal 80" xfId="388"/>
    <cellStyle name="Normal 81" xfId="389"/>
    <cellStyle name="Normal 82" xfId="390"/>
    <cellStyle name="Normal 83" xfId="391"/>
    <cellStyle name="Normal 84" xfId="392"/>
    <cellStyle name="Normal 85" xfId="393"/>
    <cellStyle name="Normal 86" xfId="394"/>
    <cellStyle name="Normal 87" xfId="395"/>
    <cellStyle name="Normal 88" xfId="396"/>
    <cellStyle name="Normal 88 2" xfId="397"/>
    <cellStyle name="Normal 88 3" xfId="398"/>
    <cellStyle name="Normal 89" xfId="399"/>
    <cellStyle name="Normal 89 2" xfId="400"/>
    <cellStyle name="Normal 9" xfId="401"/>
    <cellStyle name="Normal 9 2" xfId="402"/>
    <cellStyle name="Normal 9_79" xfId="403"/>
    <cellStyle name="Normal 90" xfId="404"/>
    <cellStyle name="Normal 91" xfId="405"/>
    <cellStyle name="Normal 92" xfId="406"/>
    <cellStyle name="Normal 93" xfId="407"/>
    <cellStyle name="Normal 94" xfId="408"/>
    <cellStyle name="Normal 95" xfId="409"/>
    <cellStyle name="Normal 96" xfId="410"/>
    <cellStyle name="Normal 97" xfId="411"/>
    <cellStyle name="Normal 98" xfId="412"/>
    <cellStyle name="Normal 99" xfId="413"/>
    <cellStyle name="Notas" xfId="414"/>
    <cellStyle name="Notas 2" xfId="415"/>
    <cellStyle name="Notas 2 2" xfId="416"/>
    <cellStyle name="Notas 2 3" xfId="417"/>
    <cellStyle name="Notas 2 4" xfId="418"/>
    <cellStyle name="Notas 2 5" xfId="419"/>
    <cellStyle name="Notas 3" xfId="420"/>
    <cellStyle name="Notas 3 2" xfId="421"/>
    <cellStyle name="Percent" xfId="422"/>
    <cellStyle name="Porcentaje 2" xfId="423"/>
    <cellStyle name="Porcentaje 2 2" xfId="424"/>
    <cellStyle name="Porcentaje 3" xfId="425"/>
    <cellStyle name="Porcentaje 3 2" xfId="426"/>
    <cellStyle name="Porcentaje 4" xfId="427"/>
    <cellStyle name="Porcentaje 5" xfId="428"/>
    <cellStyle name="Porcentaje 6" xfId="429"/>
    <cellStyle name="Porcentual 10" xfId="430"/>
    <cellStyle name="Porcentual 11" xfId="431"/>
    <cellStyle name="Porcentual 12" xfId="432"/>
    <cellStyle name="Porcentual 13" xfId="433"/>
    <cellStyle name="Porcentual 14" xfId="434"/>
    <cellStyle name="Porcentual 15" xfId="435"/>
    <cellStyle name="Porcentual 16" xfId="436"/>
    <cellStyle name="Porcentual 17" xfId="437"/>
    <cellStyle name="Porcentual 18" xfId="438"/>
    <cellStyle name="Porcentual 19" xfId="439"/>
    <cellStyle name="Porcentual 2" xfId="440"/>
    <cellStyle name="Porcentual 2 10" xfId="441"/>
    <cellStyle name="Porcentual 2 11" xfId="442"/>
    <cellStyle name="Porcentual 2 12" xfId="443"/>
    <cellStyle name="Porcentual 2 13" xfId="444"/>
    <cellStyle name="Porcentual 2 14" xfId="445"/>
    <cellStyle name="Porcentual 2 15" xfId="446"/>
    <cellStyle name="Porcentual 2 16" xfId="447"/>
    <cellStyle name="Porcentual 2 17" xfId="448"/>
    <cellStyle name="Porcentual 2 18" xfId="449"/>
    <cellStyle name="Porcentual 2 19" xfId="450"/>
    <cellStyle name="Porcentual 2 2" xfId="451"/>
    <cellStyle name="Porcentual 2 2 2" xfId="452"/>
    <cellStyle name="Porcentual 2 20" xfId="453"/>
    <cellStyle name="Porcentual 2 21" xfId="454"/>
    <cellStyle name="Porcentual 2 22" xfId="455"/>
    <cellStyle name="Porcentual 2 23" xfId="456"/>
    <cellStyle name="Porcentual 2 24" xfId="457"/>
    <cellStyle name="Porcentual 2 25" xfId="458"/>
    <cellStyle name="Porcentual 2 26" xfId="459"/>
    <cellStyle name="Porcentual 2 27" xfId="460"/>
    <cellStyle name="Porcentual 2 28" xfId="461"/>
    <cellStyle name="Porcentual 2 29" xfId="462"/>
    <cellStyle name="Porcentual 2 29 2" xfId="463"/>
    <cellStyle name="Porcentual 2 3" xfId="464"/>
    <cellStyle name="Porcentual 2 30" xfId="465"/>
    <cellStyle name="Porcentual 2 31" xfId="466"/>
    <cellStyle name="Porcentual 2 4" xfId="467"/>
    <cellStyle name="Porcentual 2 5" xfId="468"/>
    <cellStyle name="Porcentual 2 6" xfId="469"/>
    <cellStyle name="Porcentual 2 7" xfId="470"/>
    <cellStyle name="Porcentual 2 8" xfId="471"/>
    <cellStyle name="Porcentual 2 9" xfId="472"/>
    <cellStyle name="Porcentual 20" xfId="473"/>
    <cellStyle name="Porcentual 21" xfId="474"/>
    <cellStyle name="Porcentual 22" xfId="475"/>
    <cellStyle name="Porcentual 23" xfId="476"/>
    <cellStyle name="Porcentual 24" xfId="477"/>
    <cellStyle name="Porcentual 25" xfId="478"/>
    <cellStyle name="Porcentual 26" xfId="479"/>
    <cellStyle name="Porcentual 27" xfId="480"/>
    <cellStyle name="Porcentual 28" xfId="481"/>
    <cellStyle name="Porcentual 29" xfId="482"/>
    <cellStyle name="Porcentual 3" xfId="483"/>
    <cellStyle name="Porcentual 3 2" xfId="484"/>
    <cellStyle name="Porcentual 3 3" xfId="485"/>
    <cellStyle name="Porcentual 3 4" xfId="486"/>
    <cellStyle name="Porcentual 30" xfId="487"/>
    <cellStyle name="Porcentual 31" xfId="488"/>
    <cellStyle name="Porcentual 32" xfId="489"/>
    <cellStyle name="Porcentual 33" xfId="490"/>
    <cellStyle name="Porcentual 34" xfId="491"/>
    <cellStyle name="Porcentual 35" xfId="492"/>
    <cellStyle name="Porcentual 36" xfId="493"/>
    <cellStyle name="Porcentual 4" xfId="494"/>
    <cellStyle name="Porcentual 4 2" xfId="495"/>
    <cellStyle name="Porcentual 5" xfId="496"/>
    <cellStyle name="Porcentual 6" xfId="497"/>
    <cellStyle name="Porcentual 7" xfId="498"/>
    <cellStyle name="Porcentual 8" xfId="499"/>
    <cellStyle name="Porcentual 9" xfId="500"/>
    <cellStyle name="Salida" xfId="501"/>
    <cellStyle name="Texto de advertencia" xfId="502"/>
    <cellStyle name="Texto explicativo" xfId="503"/>
    <cellStyle name="Título" xfId="504"/>
    <cellStyle name="Título 1" xfId="505"/>
    <cellStyle name="Título 2" xfId="506"/>
    <cellStyle name="Título 3" xfId="507"/>
    <cellStyle name="Total" xfId="5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I.1 Factura Electr&#243;nica'!A1" /><Relationship Id="rId3" Type="http://schemas.openxmlformats.org/officeDocument/2006/relationships/hyperlink" Target="#'I.1 Factura Electr&#243;nica'!A1" /><Relationship Id="rId4" Type="http://schemas.openxmlformats.org/officeDocument/2006/relationships/hyperlink" Target="#'I.2 Firma Electr&#243;nica'!A1" /><Relationship Id="rId5" Type="http://schemas.openxmlformats.org/officeDocument/2006/relationships/hyperlink" Target="#'I.2 Firma Electr&#243;nica'!A1" /><Relationship Id="rId6" Type="http://schemas.openxmlformats.org/officeDocument/2006/relationships/image" Target="../media/image2.png" /><Relationship Id="rId7" Type="http://schemas.openxmlformats.org/officeDocument/2006/relationships/hyperlink" Target="#'I.3 Contribuyentes Activos'!A1" /><Relationship Id="rId8" Type="http://schemas.openxmlformats.org/officeDocument/2006/relationships/hyperlink" Target="#'I.3 Contribuyentes Activos'!A1" /><Relationship Id="rId9" Type="http://schemas.openxmlformats.org/officeDocument/2006/relationships/hyperlink" Target="#'I.4 Devoluciones'!A1" /><Relationship Id="rId10" Type="http://schemas.openxmlformats.org/officeDocument/2006/relationships/hyperlink" Target="#'I.4 Devoluciones'!A1" /><Relationship Id="rId11" Type="http://schemas.openxmlformats.org/officeDocument/2006/relationships/hyperlink" Target="#'I.5 R&#233;gimenIncorporaci&#243;nFiscal'!A1" /><Relationship Id="rId12" Type="http://schemas.openxmlformats.org/officeDocument/2006/relationships/hyperlink" Target="#'I.5 R&#233;gimenIncorporaci&#243;nFiscal'!A1" /><Relationship Id="rId13" Type="http://schemas.openxmlformats.org/officeDocument/2006/relationships/hyperlink" Target="#'II.1 Declaraciones anuales'!A1" /><Relationship Id="rId14" Type="http://schemas.openxmlformats.org/officeDocument/2006/relationships/hyperlink" Target="#'II.1 Declaraciones anuales'!A1" /><Relationship Id="rId15" Type="http://schemas.openxmlformats.org/officeDocument/2006/relationships/hyperlink" Target="#'II.2 N&#250;mero de pagos por medio'!A1" /><Relationship Id="rId16" Type="http://schemas.openxmlformats.org/officeDocument/2006/relationships/hyperlink" Target="#'II.2 N&#250;mero de pagos por medio'!A1" /><Relationship Id="rId17" Type="http://schemas.openxmlformats.org/officeDocument/2006/relationships/image" Target="../media/image3.png" /><Relationship Id="rId18" Type="http://schemas.openxmlformats.org/officeDocument/2006/relationships/hyperlink" Target="#'II.3 Pagos por tipo de contrib'!A1" /><Relationship Id="rId19" Type="http://schemas.openxmlformats.org/officeDocument/2006/relationships/hyperlink" Target="#'II.3 Pagos por tipo de contrib'!A1" /><Relationship Id="rId20" Type="http://schemas.openxmlformats.org/officeDocument/2006/relationships/hyperlink" Target="#'II.5 Operaciones comercio ext'!A1" /><Relationship Id="rId21" Type="http://schemas.openxmlformats.org/officeDocument/2006/relationships/hyperlink" Target="#'II.5 Operaciones comercio ext'!A1" /><Relationship Id="rId22" Type="http://schemas.openxmlformats.org/officeDocument/2006/relationships/hyperlink" Target="#'IV. Recaudaci&#243;n'!A1" /><Relationship Id="rId23" Type="http://schemas.openxmlformats.org/officeDocument/2006/relationships/hyperlink" Target="#'IV. Recaudaci&#243;n'!A1" /><Relationship Id="rId24" Type="http://schemas.openxmlformats.org/officeDocument/2006/relationships/hyperlink" Target="#'IV. Recaudaci&#243;n'!A1" /><Relationship Id="rId25" Type="http://schemas.openxmlformats.org/officeDocument/2006/relationships/hyperlink" Target="#'IV. Recaudaci&#243;n'!A1" /><Relationship Id="rId26" Type="http://schemas.openxmlformats.org/officeDocument/2006/relationships/image" Target="../media/image4.png" /><Relationship Id="rId27" Type="http://schemas.openxmlformats.org/officeDocument/2006/relationships/hyperlink" Target="#'IV. Recaudaci&#243;n'!A1" /><Relationship Id="rId28" Type="http://schemas.openxmlformats.org/officeDocument/2006/relationships/hyperlink" Target="#'IV. Recaudaci&#243;n'!A1" /><Relationship Id="rId29" Type="http://schemas.openxmlformats.org/officeDocument/2006/relationships/hyperlink" Target="#'IV. Recaudaci&#243;n'!A1" /><Relationship Id="rId30" Type="http://schemas.openxmlformats.org/officeDocument/2006/relationships/hyperlink" Target="#'IV. Recaudaci&#243;n'!A1" /><Relationship Id="rId31" Type="http://schemas.openxmlformats.org/officeDocument/2006/relationships/image" Target="../media/image5.png" /><Relationship Id="rId32" Type="http://schemas.openxmlformats.org/officeDocument/2006/relationships/hyperlink" Target="#'IV. Recaudaci&#243;n'!A1" /><Relationship Id="rId33" Type="http://schemas.openxmlformats.org/officeDocument/2006/relationships/hyperlink" Target="#'IV. Recaudaci&#243;n'!A1" /><Relationship Id="rId34" Type="http://schemas.openxmlformats.org/officeDocument/2006/relationships/hyperlink" Target="#'V.1 Costo de la recaudaci&#243;n'!A1" /><Relationship Id="rId35" Type="http://schemas.openxmlformats.org/officeDocument/2006/relationships/hyperlink" Target="#'V.1 Costo de la recaudaci&#243;n'!A1" /><Relationship Id="rId36" Type="http://schemas.openxmlformats.org/officeDocument/2006/relationships/hyperlink" Target="#'V.2.1 Corrupci&#243;n Honestidad'!&#193;rea_de_impresi&#243;n" /><Relationship Id="rId37" Type="http://schemas.openxmlformats.org/officeDocument/2006/relationships/hyperlink" Target="#'V.2.1 Corrupci&#243;n Honestidad'!&#193;rea_de_impresi&#243;n" /><Relationship Id="rId38" Type="http://schemas.openxmlformats.org/officeDocument/2006/relationships/hyperlink" Target="#'V.3 Transparencia'!A1" /><Relationship Id="rId39" Type="http://schemas.openxmlformats.org/officeDocument/2006/relationships/hyperlink" Target="#'V.3 Transparencia'!A1" /><Relationship Id="rId40" Type="http://schemas.openxmlformats.org/officeDocument/2006/relationships/hyperlink" Target="#'V.4. FACLA'!A1" /><Relationship Id="rId41" Type="http://schemas.openxmlformats.org/officeDocument/2006/relationships/hyperlink" Target="#'V.4. FACLA'!A1" /><Relationship Id="rId42" Type="http://schemas.openxmlformats.org/officeDocument/2006/relationships/hyperlink" Target="#'V.5.1 PAMC Art. 10'!A1" /><Relationship Id="rId43" Type="http://schemas.openxmlformats.org/officeDocument/2006/relationships/hyperlink" Target="#'V.5.1 PAMC Art. 10'!A1" /><Relationship Id="rId44" Type="http://schemas.openxmlformats.org/officeDocument/2006/relationships/hyperlink" Target="#'III.1 Control de obligaciones'!A1" /><Relationship Id="rId45" Type="http://schemas.openxmlformats.org/officeDocument/2006/relationships/hyperlink" Target="#'III.1 Control de obligaciones'!A1" /><Relationship Id="rId46" Type="http://schemas.openxmlformats.org/officeDocument/2006/relationships/hyperlink" Target="#'III.2 Actos de Fiscalizaci&#243;n'!A1" /><Relationship Id="rId47" Type="http://schemas.openxmlformats.org/officeDocument/2006/relationships/hyperlink" Target="#'III.2 Actos de Fiscalizaci&#243;n'!A1" /><Relationship Id="rId48" Type="http://schemas.openxmlformats.org/officeDocument/2006/relationships/hyperlink" Target="#'III.3.1 Cartera de cr&#233;ditos'!A1" /><Relationship Id="rId49" Type="http://schemas.openxmlformats.org/officeDocument/2006/relationships/hyperlink" Target="#'III.3.1 Cartera de cr&#233;ditos'!A1" /><Relationship Id="rId50" Type="http://schemas.openxmlformats.org/officeDocument/2006/relationships/hyperlink" Target="#'III.4 Juicios'!A1" /><Relationship Id="rId51" Type="http://schemas.openxmlformats.org/officeDocument/2006/relationships/hyperlink" Target="#'III.4 Juicios'!A1" /><Relationship Id="rId52" Type="http://schemas.openxmlformats.org/officeDocument/2006/relationships/hyperlink" Target="#'VI.1 Evoluci&#243;n del Personal'!A1" /><Relationship Id="rId53" Type="http://schemas.openxmlformats.org/officeDocument/2006/relationships/hyperlink" Target="#'VI.1 Evoluci&#243;n del Personal'!A1" /><Relationship Id="rId54" Type="http://schemas.openxmlformats.org/officeDocument/2006/relationships/image" Target="../media/image6.png" /><Relationship Id="rId55" Type="http://schemas.openxmlformats.org/officeDocument/2006/relationships/hyperlink" Target="#Anexo!A1" /><Relationship Id="rId56" Type="http://schemas.openxmlformats.org/officeDocument/2006/relationships/hyperlink" Target="#Anex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'III.3.2 Importe recuperado'!A1" /><Relationship Id="rId3" Type="http://schemas.openxmlformats.org/officeDocument/2006/relationships/hyperlink" Target="#'III.3.2 Importe recuperado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'III.3.1 Cartera de cr&#233;ditos'!A1" /><Relationship Id="rId3" Type="http://schemas.openxmlformats.org/officeDocument/2006/relationships/hyperlink" Target="#'III.3.1 Cartera de cr&#233;ditos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hyperlink" Target="#'V.2.2 Corrupci&#243;n Imagen SAT'!&#193;rea_de_impresi&#243;n" /><Relationship Id="rId3" Type="http://schemas.openxmlformats.org/officeDocument/2006/relationships/hyperlink" Target="#'V.2.2 Corrupci&#243;n Imagen SAT'!&#193;rea_de_impresi&#243;n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hyperlink" Target="#'V.2.1 Corrupci&#243;n Honestidad'!&#193;rea_de_impresi&#243;n" /><Relationship Id="rId3" Type="http://schemas.openxmlformats.org/officeDocument/2006/relationships/hyperlink" Target="#'V.2.1 Corrupci&#243;n Honestidad'!&#193;rea_de_impresi&#243;n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'V.4. FIDEMICA'!A1" /><Relationship Id="rId3" Type="http://schemas.openxmlformats.org/officeDocument/2006/relationships/hyperlink" Target="#'V.4. FIDEMICA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'V.4. FACLA'!A1" /><Relationship Id="rId3" Type="http://schemas.openxmlformats.org/officeDocument/2006/relationships/hyperlink" Target="#'V.4. FACLA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'V.5.2 PAMC Art. 21'!A1" /><Relationship Id="rId3" Type="http://schemas.openxmlformats.org/officeDocument/2006/relationships/hyperlink" Target="#'V.5.2 PAMC Art. 21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'V.5.1 PAMC Art. 10'!A1" /><Relationship Id="rId3" Type="http://schemas.openxmlformats.org/officeDocument/2006/relationships/hyperlink" Target="#'V.5.1 PAMC Art. 10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2343150</xdr:colOff>
      <xdr:row>7</xdr:row>
      <xdr:rowOff>9525</xdr:rowOff>
    </xdr:from>
    <xdr:to>
      <xdr:col>3</xdr:col>
      <xdr:colOff>2524125</xdr:colOff>
      <xdr:row>7</xdr:row>
      <xdr:rowOff>180975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9620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8</xdr:row>
      <xdr:rowOff>9525</xdr:rowOff>
    </xdr:from>
    <xdr:to>
      <xdr:col>3</xdr:col>
      <xdr:colOff>2524125</xdr:colOff>
      <xdr:row>8</xdr:row>
      <xdr:rowOff>180975</xdr:rowOff>
    </xdr:to>
    <xdr:pic>
      <xdr:nvPicPr>
        <xdr:cNvPr id="2" name="2 Imagen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1525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9</xdr:row>
      <xdr:rowOff>19050</xdr:rowOff>
    </xdr:from>
    <xdr:to>
      <xdr:col>3</xdr:col>
      <xdr:colOff>2524125</xdr:colOff>
      <xdr:row>9</xdr:row>
      <xdr:rowOff>180975</xdr:rowOff>
    </xdr:to>
    <xdr:pic>
      <xdr:nvPicPr>
        <xdr:cNvPr id="3" name="3 Imagen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13525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10</xdr:row>
      <xdr:rowOff>9525</xdr:rowOff>
    </xdr:from>
    <xdr:to>
      <xdr:col>3</xdr:col>
      <xdr:colOff>2524125</xdr:colOff>
      <xdr:row>10</xdr:row>
      <xdr:rowOff>180975</xdr:rowOff>
    </xdr:to>
    <xdr:pic>
      <xdr:nvPicPr>
        <xdr:cNvPr id="4" name="4 Imagen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430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11</xdr:row>
      <xdr:rowOff>19050</xdr:rowOff>
    </xdr:from>
    <xdr:to>
      <xdr:col>3</xdr:col>
      <xdr:colOff>2524125</xdr:colOff>
      <xdr:row>11</xdr:row>
      <xdr:rowOff>190500</xdr:rowOff>
    </xdr:to>
    <xdr:pic>
      <xdr:nvPicPr>
        <xdr:cNvPr id="5" name="5 Imagen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7430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14</xdr:row>
      <xdr:rowOff>19050</xdr:rowOff>
    </xdr:from>
    <xdr:to>
      <xdr:col>3</xdr:col>
      <xdr:colOff>2524125</xdr:colOff>
      <xdr:row>14</xdr:row>
      <xdr:rowOff>180975</xdr:rowOff>
    </xdr:to>
    <xdr:pic>
      <xdr:nvPicPr>
        <xdr:cNvPr id="6" name="8 Imagen">
          <a:hlinkClick r:id="rId14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23812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15</xdr:row>
      <xdr:rowOff>19050</xdr:rowOff>
    </xdr:from>
    <xdr:to>
      <xdr:col>3</xdr:col>
      <xdr:colOff>2524125</xdr:colOff>
      <xdr:row>15</xdr:row>
      <xdr:rowOff>180975</xdr:rowOff>
    </xdr:to>
    <xdr:pic>
      <xdr:nvPicPr>
        <xdr:cNvPr id="7" name="9 Imagen">
          <a:hlinkClick r:id="rId16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25717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16</xdr:row>
      <xdr:rowOff>0</xdr:rowOff>
    </xdr:from>
    <xdr:to>
      <xdr:col>3</xdr:col>
      <xdr:colOff>2524125</xdr:colOff>
      <xdr:row>17</xdr:row>
      <xdr:rowOff>0</xdr:rowOff>
    </xdr:to>
    <xdr:pic>
      <xdr:nvPicPr>
        <xdr:cNvPr id="8" name="10 Imagen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86050" y="27622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17</xdr:row>
      <xdr:rowOff>28575</xdr:rowOff>
    </xdr:from>
    <xdr:to>
      <xdr:col>3</xdr:col>
      <xdr:colOff>2524125</xdr:colOff>
      <xdr:row>17</xdr:row>
      <xdr:rowOff>200025</xdr:rowOff>
    </xdr:to>
    <xdr:pic>
      <xdr:nvPicPr>
        <xdr:cNvPr id="9" name="12 Imagen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9622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7</xdr:row>
      <xdr:rowOff>19050</xdr:rowOff>
    </xdr:from>
    <xdr:to>
      <xdr:col>8</xdr:col>
      <xdr:colOff>2524125</xdr:colOff>
      <xdr:row>7</xdr:row>
      <xdr:rowOff>190500</xdr:rowOff>
    </xdr:to>
    <xdr:pic>
      <xdr:nvPicPr>
        <xdr:cNvPr id="10" name="14 Imagen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9715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8</xdr:row>
      <xdr:rowOff>19050</xdr:rowOff>
    </xdr:from>
    <xdr:to>
      <xdr:col>8</xdr:col>
      <xdr:colOff>2524125</xdr:colOff>
      <xdr:row>8</xdr:row>
      <xdr:rowOff>190500</xdr:rowOff>
    </xdr:to>
    <xdr:pic>
      <xdr:nvPicPr>
        <xdr:cNvPr id="11" name="15 Imagen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1620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9</xdr:row>
      <xdr:rowOff>28575</xdr:rowOff>
    </xdr:from>
    <xdr:to>
      <xdr:col>8</xdr:col>
      <xdr:colOff>2533650</xdr:colOff>
      <xdr:row>9</xdr:row>
      <xdr:rowOff>190500</xdr:rowOff>
    </xdr:to>
    <xdr:pic>
      <xdr:nvPicPr>
        <xdr:cNvPr id="12" name="16 Imagen">
          <a:hlinkClick r:id="rId28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10250" y="13620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10</xdr:row>
      <xdr:rowOff>19050</xdr:rowOff>
    </xdr:from>
    <xdr:to>
      <xdr:col>8</xdr:col>
      <xdr:colOff>2533650</xdr:colOff>
      <xdr:row>10</xdr:row>
      <xdr:rowOff>180975</xdr:rowOff>
    </xdr:to>
    <xdr:pic>
      <xdr:nvPicPr>
        <xdr:cNvPr id="13" name="17 Imagen">
          <a:hlinkClick r:id="rId30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10250" y="15525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11</xdr:row>
      <xdr:rowOff>28575</xdr:rowOff>
    </xdr:from>
    <xdr:to>
      <xdr:col>8</xdr:col>
      <xdr:colOff>2533650</xdr:colOff>
      <xdr:row>11</xdr:row>
      <xdr:rowOff>200025</xdr:rowOff>
    </xdr:to>
    <xdr:pic>
      <xdr:nvPicPr>
        <xdr:cNvPr id="14" name="18 Imagen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810250" y="17526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14</xdr:row>
      <xdr:rowOff>19050</xdr:rowOff>
    </xdr:from>
    <xdr:to>
      <xdr:col>8</xdr:col>
      <xdr:colOff>2524125</xdr:colOff>
      <xdr:row>14</xdr:row>
      <xdr:rowOff>180975</xdr:rowOff>
    </xdr:to>
    <xdr:pic>
      <xdr:nvPicPr>
        <xdr:cNvPr id="15" name="20 Imagen">
          <a:hlinkClick r:id="rId35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23812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15</xdr:row>
      <xdr:rowOff>19050</xdr:rowOff>
    </xdr:from>
    <xdr:to>
      <xdr:col>8</xdr:col>
      <xdr:colOff>2524125</xdr:colOff>
      <xdr:row>15</xdr:row>
      <xdr:rowOff>180975</xdr:rowOff>
    </xdr:to>
    <xdr:pic>
      <xdr:nvPicPr>
        <xdr:cNvPr id="16" name="21 Imagen">
          <a:hlinkClick r:id="rId37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25717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16</xdr:row>
      <xdr:rowOff>0</xdr:rowOff>
    </xdr:from>
    <xdr:to>
      <xdr:col>8</xdr:col>
      <xdr:colOff>2524125</xdr:colOff>
      <xdr:row>17</xdr:row>
      <xdr:rowOff>0</xdr:rowOff>
    </xdr:to>
    <xdr:pic>
      <xdr:nvPicPr>
        <xdr:cNvPr id="17" name="22 Imagen">
          <a:hlinkClick r:id="rId3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810250" y="27622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17</xdr:row>
      <xdr:rowOff>19050</xdr:rowOff>
    </xdr:from>
    <xdr:to>
      <xdr:col>8</xdr:col>
      <xdr:colOff>2524125</xdr:colOff>
      <xdr:row>17</xdr:row>
      <xdr:rowOff>190500</xdr:rowOff>
    </xdr:to>
    <xdr:pic>
      <xdr:nvPicPr>
        <xdr:cNvPr id="18" name="23 Imagen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29527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18</xdr:row>
      <xdr:rowOff>9525</xdr:rowOff>
    </xdr:from>
    <xdr:to>
      <xdr:col>8</xdr:col>
      <xdr:colOff>2524125</xdr:colOff>
      <xdr:row>18</xdr:row>
      <xdr:rowOff>180975</xdr:rowOff>
    </xdr:to>
    <xdr:pic>
      <xdr:nvPicPr>
        <xdr:cNvPr id="19" name="24 Imagen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31527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21</xdr:row>
      <xdr:rowOff>9525</xdr:rowOff>
    </xdr:from>
    <xdr:to>
      <xdr:col>3</xdr:col>
      <xdr:colOff>2524125</xdr:colOff>
      <xdr:row>21</xdr:row>
      <xdr:rowOff>180975</xdr:rowOff>
    </xdr:to>
    <xdr:pic>
      <xdr:nvPicPr>
        <xdr:cNvPr id="20" name="37 Imagen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7623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22</xdr:row>
      <xdr:rowOff>0</xdr:rowOff>
    </xdr:from>
    <xdr:to>
      <xdr:col>3</xdr:col>
      <xdr:colOff>2524125</xdr:colOff>
      <xdr:row>23</xdr:row>
      <xdr:rowOff>0</xdr:rowOff>
    </xdr:to>
    <xdr:pic>
      <xdr:nvPicPr>
        <xdr:cNvPr id="21" name="38 Imagen">
          <a:hlinkClick r:id="rId47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86050" y="39433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23</xdr:row>
      <xdr:rowOff>28575</xdr:rowOff>
    </xdr:from>
    <xdr:to>
      <xdr:col>3</xdr:col>
      <xdr:colOff>2524125</xdr:colOff>
      <xdr:row>23</xdr:row>
      <xdr:rowOff>190500</xdr:rowOff>
    </xdr:to>
    <xdr:pic>
      <xdr:nvPicPr>
        <xdr:cNvPr id="22" name="39 Imagen">
          <a:hlinkClick r:id="rId49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4143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24</xdr:row>
      <xdr:rowOff>19050</xdr:rowOff>
    </xdr:from>
    <xdr:to>
      <xdr:col>3</xdr:col>
      <xdr:colOff>2524125</xdr:colOff>
      <xdr:row>24</xdr:row>
      <xdr:rowOff>190500</xdr:rowOff>
    </xdr:to>
    <xdr:pic>
      <xdr:nvPicPr>
        <xdr:cNvPr id="23" name="40 Imagen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3243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21</xdr:row>
      <xdr:rowOff>9525</xdr:rowOff>
    </xdr:from>
    <xdr:to>
      <xdr:col>8</xdr:col>
      <xdr:colOff>2524125</xdr:colOff>
      <xdr:row>21</xdr:row>
      <xdr:rowOff>171450</xdr:rowOff>
    </xdr:to>
    <xdr:pic>
      <xdr:nvPicPr>
        <xdr:cNvPr id="24" name="41 Imagen">
          <a:hlinkClick r:id="rId53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3762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22</xdr:row>
      <xdr:rowOff>9525</xdr:rowOff>
    </xdr:from>
    <xdr:to>
      <xdr:col>8</xdr:col>
      <xdr:colOff>2524125</xdr:colOff>
      <xdr:row>22</xdr:row>
      <xdr:rowOff>171450</xdr:rowOff>
    </xdr:to>
    <xdr:pic>
      <xdr:nvPicPr>
        <xdr:cNvPr id="25" name="41 Imagen">
          <a:hlinkClick r:id="rId56"/>
        </xdr:cNvPr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810250" y="39528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28</xdr:row>
      <xdr:rowOff>0</xdr:rowOff>
    </xdr:from>
    <xdr:to>
      <xdr:col>7</xdr:col>
      <xdr:colOff>180975</xdr:colOff>
      <xdr:row>29</xdr:row>
      <xdr:rowOff>9525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50196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</xdr:row>
      <xdr:rowOff>0</xdr:rowOff>
    </xdr:from>
    <xdr:to>
      <xdr:col>1</xdr:col>
      <xdr:colOff>180975</xdr:colOff>
      <xdr:row>30</xdr:row>
      <xdr:rowOff>9525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8959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20</xdr:row>
      <xdr:rowOff>0</xdr:rowOff>
    </xdr:from>
    <xdr:to>
      <xdr:col>5</xdr:col>
      <xdr:colOff>219075</xdr:colOff>
      <xdr:row>21</xdr:row>
      <xdr:rowOff>9525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458152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26</xdr:row>
      <xdr:rowOff>47625</xdr:rowOff>
    </xdr:from>
    <xdr:to>
      <xdr:col>0</xdr:col>
      <xdr:colOff>647700</xdr:colOff>
      <xdr:row>27</xdr:row>
      <xdr:rowOff>47625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2292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52</xdr:row>
      <xdr:rowOff>0</xdr:rowOff>
    </xdr:from>
    <xdr:to>
      <xdr:col>8</xdr:col>
      <xdr:colOff>180975</xdr:colOff>
      <xdr:row>53</xdr:row>
      <xdr:rowOff>28575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89344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52</xdr:row>
      <xdr:rowOff>0</xdr:rowOff>
    </xdr:from>
    <xdr:to>
      <xdr:col>1</xdr:col>
      <xdr:colOff>180975</xdr:colOff>
      <xdr:row>53</xdr:row>
      <xdr:rowOff>28575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286875"/>
          <a:ext cx="180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19</xdr:row>
      <xdr:rowOff>0</xdr:rowOff>
    </xdr:from>
    <xdr:to>
      <xdr:col>8</xdr:col>
      <xdr:colOff>180975</xdr:colOff>
      <xdr:row>20</xdr:row>
      <xdr:rowOff>9525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15975" y="58483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47625</xdr:rowOff>
    </xdr:from>
    <xdr:to>
      <xdr:col>1</xdr:col>
      <xdr:colOff>180975</xdr:colOff>
      <xdr:row>48</xdr:row>
      <xdr:rowOff>57150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10590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t.gob.mx/cifras_sat/Paginas/inicio.html" TargetMode="External" /><Relationship Id="rId2" Type="http://schemas.openxmlformats.org/officeDocument/2006/relationships/hyperlink" Target="http://www.shcp.gob.mx/POLITICAFINANCIERA/FINANZASPUBLICAS/Estadisticas_Oportunas_Finanzas_Publicas/Paginas/unica2.aspx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tabSelected="1" zoomScale="118" zoomScaleNormal="118" zoomScaleSheetLayoutView="100" zoomScalePageLayoutView="0" workbookViewId="0" topLeftCell="A1">
      <selection activeCell="A1" sqref="A1:J1"/>
    </sheetView>
  </sheetViews>
  <sheetFormatPr defaultColWidth="11.421875" defaultRowHeight="15"/>
  <cols>
    <col min="1" max="1" width="1.7109375" style="9" customWidth="1"/>
    <col min="2" max="3" width="1.7109375" style="11" customWidth="1"/>
    <col min="4" max="4" width="38.00390625" style="7" customWidth="1"/>
    <col min="5" max="5" width="4.140625" style="9" customWidth="1"/>
    <col min="6" max="8" width="1.57421875" style="7" customWidth="1"/>
    <col min="9" max="9" width="38.00390625" style="7" customWidth="1"/>
    <col min="10" max="10" width="1.421875" style="7" customWidth="1"/>
    <col min="11" max="11" width="3.7109375" style="7" customWidth="1"/>
    <col min="12" max="12" width="6.00390625" style="7" customWidth="1"/>
    <col min="13" max="16384" width="11.421875" style="7" customWidth="1"/>
  </cols>
  <sheetData>
    <row r="1" spans="1:10" ht="15">
      <c r="A1" s="374" t="s">
        <v>266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0" ht="15">
      <c r="A2" s="374" t="s">
        <v>403</v>
      </c>
      <c r="B2" s="374"/>
      <c r="C2" s="374"/>
      <c r="D2" s="374"/>
      <c r="E2" s="374"/>
      <c r="F2" s="374"/>
      <c r="G2" s="374"/>
      <c r="H2" s="374"/>
      <c r="I2" s="374"/>
      <c r="J2" s="141"/>
    </row>
    <row r="3" spans="1:10" ht="6.75" customHeight="1">
      <c r="A3" s="10"/>
      <c r="B3" s="10"/>
      <c r="C3" s="10"/>
      <c r="D3" s="1"/>
      <c r="E3" s="2"/>
      <c r="F3" s="8"/>
      <c r="G3" s="8"/>
      <c r="H3" s="8"/>
      <c r="I3" s="8"/>
      <c r="J3"/>
    </row>
    <row r="4" spans="1:11" ht="8.25" customHeight="1">
      <c r="A4" s="377" t="s">
        <v>265</v>
      </c>
      <c r="B4" s="377"/>
      <c r="C4" s="377"/>
      <c r="D4" s="377"/>
      <c r="E4" s="203"/>
      <c r="F4" s="377" t="s">
        <v>265</v>
      </c>
      <c r="G4" s="377"/>
      <c r="H4" s="377"/>
      <c r="I4" s="377"/>
      <c r="J4" s="200"/>
      <c r="K4" s="8"/>
    </row>
    <row r="5" spans="1:11" ht="8.25" customHeight="1">
      <c r="A5" s="377"/>
      <c r="B5" s="377"/>
      <c r="C5" s="377"/>
      <c r="D5" s="377"/>
      <c r="E5" s="203"/>
      <c r="F5" s="377"/>
      <c r="G5" s="377"/>
      <c r="H5" s="377"/>
      <c r="I5" s="377"/>
      <c r="J5" s="200"/>
      <c r="K5" s="8"/>
    </row>
    <row r="6" spans="1:11" ht="6.75" customHeight="1">
      <c r="A6" s="10"/>
      <c r="B6" s="10"/>
      <c r="C6" s="10"/>
      <c r="D6" s="1"/>
      <c r="E6" s="203"/>
      <c r="F6" s="8"/>
      <c r="G6" s="8"/>
      <c r="H6" s="8"/>
      <c r="I6" s="8"/>
      <c r="J6" s="200"/>
      <c r="K6" s="8"/>
    </row>
    <row r="7" spans="1:13" ht="15">
      <c r="A7" s="375" t="s">
        <v>99</v>
      </c>
      <c r="B7" s="375"/>
      <c r="C7" s="375"/>
      <c r="D7" s="376" t="s">
        <v>9</v>
      </c>
      <c r="E7" s="204"/>
      <c r="F7" s="13" t="s">
        <v>115</v>
      </c>
      <c r="G7" s="13"/>
      <c r="H7" s="13"/>
      <c r="I7" s="14"/>
      <c r="J7" s="200"/>
      <c r="K7" s="200"/>
      <c r="L7"/>
      <c r="M7"/>
    </row>
    <row r="8" spans="1:13" ht="15">
      <c r="A8" s="10" t="s">
        <v>100</v>
      </c>
      <c r="B8" s="10">
        <v>1</v>
      </c>
      <c r="C8" s="10"/>
      <c r="D8" s="3" t="s">
        <v>73</v>
      </c>
      <c r="E8" s="205"/>
      <c r="F8" s="10" t="s">
        <v>112</v>
      </c>
      <c r="G8" s="10">
        <v>1</v>
      </c>
      <c r="I8" s="3" t="s">
        <v>116</v>
      </c>
      <c r="J8" s="200"/>
      <c r="K8" s="205"/>
      <c r="L8"/>
      <c r="M8"/>
    </row>
    <row r="9" spans="1:13" ht="15">
      <c r="A9" s="10" t="s">
        <v>100</v>
      </c>
      <c r="B9" s="10">
        <v>2</v>
      </c>
      <c r="C9" s="10"/>
      <c r="D9" s="3" t="s">
        <v>101</v>
      </c>
      <c r="E9" s="205"/>
      <c r="F9" s="10" t="s">
        <v>112</v>
      </c>
      <c r="G9" s="10">
        <v>2</v>
      </c>
      <c r="I9" s="3" t="s">
        <v>117</v>
      </c>
      <c r="J9" s="200"/>
      <c r="K9" s="205"/>
      <c r="L9"/>
      <c r="M9"/>
    </row>
    <row r="10" spans="1:13" ht="15.75" customHeight="1">
      <c r="A10" s="10" t="s">
        <v>100</v>
      </c>
      <c r="B10" s="10">
        <v>3</v>
      </c>
      <c r="C10" s="10"/>
      <c r="D10" s="3" t="s">
        <v>10</v>
      </c>
      <c r="E10" s="205"/>
      <c r="F10" s="10" t="s">
        <v>112</v>
      </c>
      <c r="G10" s="10">
        <v>3</v>
      </c>
      <c r="I10" s="3" t="s">
        <v>118</v>
      </c>
      <c r="J10" s="200"/>
      <c r="K10" s="205"/>
      <c r="L10"/>
      <c r="M10"/>
    </row>
    <row r="11" spans="1:11" ht="15">
      <c r="A11" s="10" t="s">
        <v>100</v>
      </c>
      <c r="B11" s="10">
        <v>4</v>
      </c>
      <c r="C11" s="10"/>
      <c r="D11" s="3" t="s">
        <v>12</v>
      </c>
      <c r="E11" s="205"/>
      <c r="F11" s="10" t="s">
        <v>112</v>
      </c>
      <c r="G11" s="10">
        <v>4</v>
      </c>
      <c r="I11" s="3" t="s">
        <v>119</v>
      </c>
      <c r="J11" s="200"/>
      <c r="K11" s="205"/>
    </row>
    <row r="12" spans="1:11" ht="16.5" customHeight="1">
      <c r="A12" s="10" t="s">
        <v>100</v>
      </c>
      <c r="B12" s="10">
        <v>5</v>
      </c>
      <c r="C12" s="10"/>
      <c r="D12" s="3" t="s">
        <v>264</v>
      </c>
      <c r="E12" s="205"/>
      <c r="F12" s="10" t="s">
        <v>112</v>
      </c>
      <c r="G12" s="10">
        <v>5</v>
      </c>
      <c r="I12" s="3" t="s">
        <v>120</v>
      </c>
      <c r="J12" s="200"/>
      <c r="K12" s="205"/>
    </row>
    <row r="13" spans="1:11" s="8" customFormat="1" ht="15">
      <c r="A13" s="10"/>
      <c r="B13" s="10"/>
      <c r="C13" s="10"/>
      <c r="D13" s="4"/>
      <c r="E13" s="205"/>
      <c r="F13" s="10"/>
      <c r="G13" s="10"/>
      <c r="H13" s="10"/>
      <c r="I13" s="10"/>
      <c r="J13" s="200"/>
      <c r="K13" s="205"/>
    </row>
    <row r="14" spans="1:11" s="8" customFormat="1" ht="18.75" customHeight="1">
      <c r="A14" s="375" t="s">
        <v>103</v>
      </c>
      <c r="B14" s="375"/>
      <c r="C14" s="375"/>
      <c r="D14" s="376" t="s">
        <v>9</v>
      </c>
      <c r="E14" s="205"/>
      <c r="F14" s="13" t="s">
        <v>121</v>
      </c>
      <c r="G14" s="13"/>
      <c r="H14" s="13"/>
      <c r="I14" s="14"/>
      <c r="J14" s="200"/>
      <c r="K14" s="205"/>
    </row>
    <row r="15" spans="1:11" ht="15">
      <c r="A15" s="10" t="s">
        <v>104</v>
      </c>
      <c r="B15" s="10">
        <v>1</v>
      </c>
      <c r="C15" s="10"/>
      <c r="D15" s="3" t="s">
        <v>105</v>
      </c>
      <c r="E15" s="205"/>
      <c r="F15" s="10" t="s">
        <v>113</v>
      </c>
      <c r="G15" s="10">
        <v>1</v>
      </c>
      <c r="I15" s="3" t="s">
        <v>37</v>
      </c>
      <c r="J15" s="200"/>
      <c r="K15" s="205"/>
    </row>
    <row r="16" spans="1:11" ht="16.5" customHeight="1">
      <c r="A16" s="10" t="s">
        <v>104</v>
      </c>
      <c r="B16" s="10">
        <v>2</v>
      </c>
      <c r="C16" s="10"/>
      <c r="D16" s="3" t="s">
        <v>106</v>
      </c>
      <c r="E16" s="205"/>
      <c r="F16" s="10" t="s">
        <v>113</v>
      </c>
      <c r="G16" s="10">
        <v>2</v>
      </c>
      <c r="I16" s="3" t="s">
        <v>49</v>
      </c>
      <c r="J16" s="4"/>
      <c r="K16" s="205"/>
    </row>
    <row r="17" spans="1:11" ht="13.5">
      <c r="A17" s="10" t="s">
        <v>104</v>
      </c>
      <c r="B17" s="10">
        <v>3</v>
      </c>
      <c r="C17" s="10"/>
      <c r="D17" s="3" t="s">
        <v>107</v>
      </c>
      <c r="E17" s="205"/>
      <c r="F17" s="10" t="s">
        <v>113</v>
      </c>
      <c r="G17" s="10">
        <v>3</v>
      </c>
      <c r="I17" s="3" t="s">
        <v>48</v>
      </c>
      <c r="J17" s="4"/>
      <c r="K17" s="205"/>
    </row>
    <row r="18" spans="1:11" ht="16.5" customHeight="1">
      <c r="A18" s="10" t="s">
        <v>104</v>
      </c>
      <c r="B18" s="10">
        <v>4</v>
      </c>
      <c r="C18" s="10"/>
      <c r="D18" s="3" t="s">
        <v>108</v>
      </c>
      <c r="E18" s="205"/>
      <c r="F18" s="10" t="s">
        <v>113</v>
      </c>
      <c r="G18" s="10">
        <v>4</v>
      </c>
      <c r="I18" s="3" t="s">
        <v>122</v>
      </c>
      <c r="J18" s="4"/>
      <c r="K18" s="205"/>
    </row>
    <row r="19" spans="1:11" ht="15" customHeight="1">
      <c r="A19" s="10"/>
      <c r="B19" s="10"/>
      <c r="C19" s="10"/>
      <c r="E19" s="205"/>
      <c r="F19" s="10" t="s">
        <v>113</v>
      </c>
      <c r="G19" s="10">
        <v>5</v>
      </c>
      <c r="I19" s="3" t="s">
        <v>15</v>
      </c>
      <c r="J19" s="4"/>
      <c r="K19" s="205"/>
    </row>
    <row r="20" spans="1:11" s="8" customFormat="1" ht="18" customHeight="1">
      <c r="A20" s="200"/>
      <c r="B20" s="200"/>
      <c r="C20" s="200"/>
      <c r="D20" s="200"/>
      <c r="E20" s="205"/>
      <c r="F20" s="200"/>
      <c r="G20" s="200"/>
      <c r="H20" s="200"/>
      <c r="I20" s="200"/>
      <c r="J20" s="200"/>
      <c r="K20" s="205"/>
    </row>
    <row r="21" spans="1:11" s="8" customFormat="1" ht="15">
      <c r="A21" s="375" t="s">
        <v>109</v>
      </c>
      <c r="B21" s="375"/>
      <c r="C21" s="375"/>
      <c r="D21" s="376" t="s">
        <v>9</v>
      </c>
      <c r="E21" s="205"/>
      <c r="F21" s="13" t="s">
        <v>123</v>
      </c>
      <c r="G21" s="13"/>
      <c r="H21" s="13"/>
      <c r="I21" s="14"/>
      <c r="J21" s="200"/>
      <c r="K21" s="205"/>
    </row>
    <row r="22" spans="1:11" ht="15">
      <c r="A22" s="10" t="s">
        <v>110</v>
      </c>
      <c r="B22" s="10">
        <v>1</v>
      </c>
      <c r="C22" s="10"/>
      <c r="D22" s="3" t="s">
        <v>77</v>
      </c>
      <c r="E22" s="205"/>
      <c r="F22" s="10" t="s">
        <v>114</v>
      </c>
      <c r="G22" s="10">
        <v>1</v>
      </c>
      <c r="I22" s="3" t="s">
        <v>263</v>
      </c>
      <c r="J22" s="200"/>
      <c r="K22" s="205"/>
    </row>
    <row r="23" spans="1:11" ht="13.5">
      <c r="A23" s="10" t="s">
        <v>110</v>
      </c>
      <c r="B23" s="10">
        <v>2</v>
      </c>
      <c r="C23" s="10"/>
      <c r="D23" s="3" t="s">
        <v>14</v>
      </c>
      <c r="E23" s="205"/>
      <c r="F23" s="10" t="s">
        <v>114</v>
      </c>
      <c r="G23" s="10">
        <v>2</v>
      </c>
      <c r="I23" s="3" t="s">
        <v>405</v>
      </c>
      <c r="J23" s="4"/>
      <c r="K23" s="205"/>
    </row>
    <row r="24" spans="1:11" ht="15">
      <c r="A24" s="10" t="s">
        <v>110</v>
      </c>
      <c r="B24" s="10">
        <v>3</v>
      </c>
      <c r="C24" s="10"/>
      <c r="D24" s="3" t="s">
        <v>111</v>
      </c>
      <c r="E24" s="205"/>
      <c r="F24" s="10"/>
      <c r="G24" s="10"/>
      <c r="I24"/>
      <c r="J24" s="4"/>
      <c r="K24" s="205"/>
    </row>
    <row r="25" spans="1:11" ht="15">
      <c r="A25" s="10" t="s">
        <v>110</v>
      </c>
      <c r="B25" s="10">
        <v>4</v>
      </c>
      <c r="C25" s="10"/>
      <c r="D25" s="3" t="s">
        <v>11</v>
      </c>
      <c r="E25" s="205"/>
      <c r="F25" s="10"/>
      <c r="G25" s="10"/>
      <c r="I25"/>
      <c r="J25" s="4"/>
      <c r="K25" s="205"/>
    </row>
    <row r="26" spans="5:11" ht="9">
      <c r="E26" s="201"/>
      <c r="K26" s="8"/>
    </row>
    <row r="27" spans="5:11" ht="9">
      <c r="E27" s="201"/>
      <c r="K27" s="8"/>
    </row>
    <row r="28" spans="5:11" ht="9">
      <c r="E28" s="201"/>
      <c r="K28" s="8"/>
    </row>
    <row r="29" spans="5:11" ht="13.5">
      <c r="E29" s="201"/>
      <c r="F29" s="6"/>
      <c r="G29" s="6"/>
      <c r="H29" s="1"/>
      <c r="I29" s="5"/>
      <c r="J29" s="5"/>
      <c r="K29" s="8"/>
    </row>
    <row r="30" ht="9">
      <c r="D30" s="219" t="s">
        <v>307</v>
      </c>
    </row>
    <row r="31" ht="9">
      <c r="D31" s="220" t="s">
        <v>280</v>
      </c>
    </row>
    <row r="32" ht="9">
      <c r="D32" s="219"/>
    </row>
    <row r="33" ht="9">
      <c r="D33" s="219"/>
    </row>
    <row r="34" ht="9">
      <c r="D34" s="219" t="s">
        <v>308</v>
      </c>
    </row>
    <row r="35" ht="9">
      <c r="D35" s="220" t="s">
        <v>281</v>
      </c>
    </row>
  </sheetData>
  <sheetProtection/>
  <mergeCells count="7">
    <mergeCell ref="A1:J1"/>
    <mergeCell ref="A7:D7"/>
    <mergeCell ref="A14:D14"/>
    <mergeCell ref="A21:D21"/>
    <mergeCell ref="A4:D5"/>
    <mergeCell ref="F4:I5"/>
    <mergeCell ref="A2:I2"/>
  </mergeCells>
  <hyperlinks>
    <hyperlink ref="D35" r:id="rId1" display="http://www.sat.gob.mx/cifras_sat/Paginas/inicio.html"/>
    <hyperlink ref="D31" r:id="rId2" display="http://www.shcp.gob.mx/POLITICAFINANCIERA/FINANZASPUBLICAS/Estadisticas_Oportunas_Finanzas_Publicas/Paginas/unica2.aspx"/>
  </hyperlinks>
  <printOptions horizontalCentered="1" verticalCentered="1"/>
  <pageMargins left="0.7086614173228347" right="0.2362204724409449" top="0.3937007874015748" bottom="0.3937007874015748" header="0.31496062992125984" footer="0.31496062992125984"/>
  <pageSetup fitToHeight="1" fitToWidth="1" horizontalDpi="600" verticalDpi="600" orientation="portrait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showGridLines="0" showRowColHeaders="0" zoomScalePageLayoutView="0" workbookViewId="0" topLeftCell="A1">
      <selection activeCell="B2" sqref="B2:O40"/>
    </sheetView>
  </sheetViews>
  <sheetFormatPr defaultColWidth="11.421875" defaultRowHeight="15"/>
  <cols>
    <col min="2" max="3" width="19.8515625" style="0" customWidth="1"/>
    <col min="4" max="4" width="17.7109375" style="0" customWidth="1"/>
    <col min="5" max="6" width="19.7109375" style="0" customWidth="1"/>
  </cols>
  <sheetData>
    <row r="1" spans="1:2" ht="15.75">
      <c r="A1" s="20" t="s">
        <v>60</v>
      </c>
      <c r="B1" s="75"/>
    </row>
    <row r="2" spans="1:2" ht="15">
      <c r="A2" s="22"/>
      <c r="B2" s="75"/>
    </row>
    <row r="3" spans="2:15" ht="34.5" customHeight="1">
      <c r="B3" s="383" t="s">
        <v>399</v>
      </c>
      <c r="C3" s="383"/>
      <c r="E3" s="383" t="s">
        <v>399</v>
      </c>
      <c r="F3" s="383"/>
      <c r="H3" s="401" t="s">
        <v>400</v>
      </c>
      <c r="I3" s="401"/>
      <c r="J3" s="401"/>
      <c r="K3" s="401"/>
      <c r="L3" s="401"/>
      <c r="M3" s="401"/>
      <c r="N3" s="401"/>
      <c r="O3" s="401"/>
    </row>
    <row r="4" spans="2:15" ht="15" customHeight="1">
      <c r="B4" s="398" t="s">
        <v>254</v>
      </c>
      <c r="C4" s="398"/>
      <c r="E4" s="398" t="s">
        <v>270</v>
      </c>
      <c r="F4" s="398"/>
      <c r="H4" s="383" t="s">
        <v>16</v>
      </c>
      <c r="I4" s="383"/>
      <c r="J4" s="383"/>
      <c r="K4" s="383"/>
      <c r="L4" s="383"/>
      <c r="M4" s="383"/>
      <c r="N4" s="383"/>
      <c r="O4" s="383"/>
    </row>
    <row r="5" spans="2:15" ht="15">
      <c r="B5" s="298" t="s">
        <v>197</v>
      </c>
      <c r="C5" s="298" t="s">
        <v>255</v>
      </c>
      <c r="E5" s="298" t="s">
        <v>197</v>
      </c>
      <c r="F5" s="298" t="s">
        <v>255</v>
      </c>
      <c r="H5" s="298" t="s">
        <v>197</v>
      </c>
      <c r="I5" s="298" t="s">
        <v>256</v>
      </c>
      <c r="J5" s="298" t="s">
        <v>257</v>
      </c>
      <c r="K5" s="298" t="s">
        <v>258</v>
      </c>
      <c r="L5" s="298" t="s">
        <v>259</v>
      </c>
      <c r="M5" s="298" t="s">
        <v>260</v>
      </c>
      <c r="N5" s="298" t="s">
        <v>56</v>
      </c>
      <c r="O5" s="298" t="s">
        <v>17</v>
      </c>
    </row>
    <row r="6" spans="2:16" ht="15">
      <c r="B6" s="159">
        <v>2011</v>
      </c>
      <c r="C6" s="163">
        <v>1.42</v>
      </c>
      <c r="D6" s="159"/>
      <c r="E6" s="159">
        <v>2011</v>
      </c>
      <c r="F6" s="163">
        <v>0.503563</v>
      </c>
      <c r="G6" s="138"/>
      <c r="H6" s="137">
        <v>2011</v>
      </c>
      <c r="I6" s="136">
        <v>57307.75</v>
      </c>
      <c r="J6" s="136">
        <v>6144.43</v>
      </c>
      <c r="K6" s="136">
        <v>127.22</v>
      </c>
      <c r="L6" s="136">
        <v>509.42</v>
      </c>
      <c r="M6" s="136">
        <v>1.6400000000000001</v>
      </c>
      <c r="N6" s="136">
        <v>556.7</v>
      </c>
      <c r="O6" s="136">
        <f aca="true" t="shared" si="0" ref="O6:O11">+SUM(I6:N6)</f>
        <v>64647.159999999996</v>
      </c>
      <c r="P6" s="150"/>
    </row>
    <row r="7" spans="2:16" ht="15">
      <c r="B7" s="159">
        <v>2012</v>
      </c>
      <c r="C7" s="163">
        <v>1.45</v>
      </c>
      <c r="D7" s="159"/>
      <c r="E7" s="159">
        <v>2012</v>
      </c>
      <c r="F7" s="163">
        <v>0.53503</v>
      </c>
      <c r="G7" s="138"/>
      <c r="H7" s="137">
        <v>2012</v>
      </c>
      <c r="I7" s="136">
        <v>69588.9</v>
      </c>
      <c r="J7" s="136">
        <v>6635.549999999999</v>
      </c>
      <c r="K7" s="136">
        <v>157.95</v>
      </c>
      <c r="L7" s="136">
        <v>662.4499999999999</v>
      </c>
      <c r="M7" s="136">
        <v>0.98</v>
      </c>
      <c r="N7" s="136">
        <v>661.44</v>
      </c>
      <c r="O7" s="136">
        <f t="shared" si="0"/>
        <v>77707.26999999999</v>
      </c>
      <c r="P7" s="150"/>
    </row>
    <row r="8" spans="2:16" ht="15">
      <c r="B8" s="159">
        <v>2013</v>
      </c>
      <c r="C8" s="163">
        <v>1.47</v>
      </c>
      <c r="D8" s="159"/>
      <c r="E8" s="159">
        <v>2013</v>
      </c>
      <c r="F8" s="163">
        <v>0.517244</v>
      </c>
      <c r="G8" s="138"/>
      <c r="H8" s="137">
        <v>2013</v>
      </c>
      <c r="I8" s="136">
        <v>67706.32</v>
      </c>
      <c r="J8" s="136">
        <v>6723.65</v>
      </c>
      <c r="K8" s="136">
        <v>159.35</v>
      </c>
      <c r="L8" s="136">
        <v>712.52</v>
      </c>
      <c r="M8" s="136">
        <v>1.77</v>
      </c>
      <c r="N8" s="136">
        <v>603.39</v>
      </c>
      <c r="O8" s="136">
        <f t="shared" si="0"/>
        <v>75907.00000000001</v>
      </c>
      <c r="P8" s="150"/>
    </row>
    <row r="9" spans="2:16" ht="15">
      <c r="B9" s="159">
        <v>2014</v>
      </c>
      <c r="C9" s="163">
        <v>1.51</v>
      </c>
      <c r="D9" s="159"/>
      <c r="E9" s="159">
        <v>2014</v>
      </c>
      <c r="F9" s="163">
        <v>0.534481</v>
      </c>
      <c r="G9" s="138"/>
      <c r="H9" s="137">
        <v>2014</v>
      </c>
      <c r="I9" s="136">
        <v>73651.27</v>
      </c>
      <c r="J9" s="136">
        <v>7827.82</v>
      </c>
      <c r="K9" s="136">
        <v>175.15</v>
      </c>
      <c r="L9" s="136">
        <v>1214.12</v>
      </c>
      <c r="M9" s="136">
        <v>2.05</v>
      </c>
      <c r="N9" s="136">
        <v>545.87</v>
      </c>
      <c r="O9" s="136">
        <f t="shared" si="0"/>
        <v>83416.27999999998</v>
      </c>
      <c r="P9" s="150"/>
    </row>
    <row r="10" spans="2:16" ht="15">
      <c r="B10" s="159">
        <v>2015</v>
      </c>
      <c r="C10" s="163">
        <v>1.46</v>
      </c>
      <c r="D10" s="159"/>
      <c r="E10" s="159">
        <v>2015</v>
      </c>
      <c r="F10" s="163">
        <v>0.555861</v>
      </c>
      <c r="G10" s="138"/>
      <c r="H10" s="137">
        <v>2015</v>
      </c>
      <c r="I10" s="136">
        <v>113927.92000000001</v>
      </c>
      <c r="J10" s="136">
        <v>9896.869999999999</v>
      </c>
      <c r="K10" s="136">
        <v>267.43</v>
      </c>
      <c r="L10" s="136">
        <v>38160.92</v>
      </c>
      <c r="M10" s="136">
        <v>4.2</v>
      </c>
      <c r="N10" s="136">
        <v>618.42</v>
      </c>
      <c r="O10" s="136">
        <f t="shared" si="0"/>
        <v>162875.76000000004</v>
      </c>
      <c r="P10" s="150"/>
    </row>
    <row r="11" spans="2:16" ht="15">
      <c r="B11" s="159">
        <v>2016</v>
      </c>
      <c r="C11" s="163">
        <v>1.492098</v>
      </c>
      <c r="D11" s="226"/>
      <c r="E11" s="159">
        <v>2016</v>
      </c>
      <c r="F11" s="163">
        <v>0.566934</v>
      </c>
      <c r="G11" s="138"/>
      <c r="H11" s="137">
        <v>2016</v>
      </c>
      <c r="I11" s="136">
        <v>118457.16035300001</v>
      </c>
      <c r="J11" s="136">
        <v>11643.260302</v>
      </c>
      <c r="K11" s="136">
        <v>287.95438619999993</v>
      </c>
      <c r="L11" s="136">
        <v>33309.228015</v>
      </c>
      <c r="M11" s="136">
        <v>2.382062</v>
      </c>
      <c r="N11" s="136">
        <v>708.02881526</v>
      </c>
      <c r="O11" s="136">
        <f t="shared" si="0"/>
        <v>164408.01393346002</v>
      </c>
      <c r="P11" s="150"/>
    </row>
    <row r="12" spans="2:15" ht="15">
      <c r="B12" s="159"/>
      <c r="E12" s="159"/>
      <c r="F12" s="163"/>
      <c r="G12" s="138"/>
      <c r="H12" s="137"/>
      <c r="I12" s="136"/>
      <c r="J12" s="136"/>
      <c r="K12" s="136"/>
      <c r="L12" s="136"/>
      <c r="M12" s="136"/>
      <c r="N12" s="136"/>
      <c r="O12" s="136"/>
    </row>
    <row r="13" spans="2:15" ht="15">
      <c r="B13" s="159"/>
      <c r="E13" s="159"/>
      <c r="F13" s="163"/>
      <c r="G13" s="138"/>
      <c r="H13" s="137"/>
      <c r="I13" s="136"/>
      <c r="J13" s="136"/>
      <c r="K13" s="136"/>
      <c r="L13" s="136"/>
      <c r="M13" s="136"/>
      <c r="N13" s="136"/>
      <c r="O13" s="136"/>
    </row>
    <row r="14" spans="2:15" ht="15">
      <c r="B14" s="159"/>
      <c r="E14" s="159"/>
      <c r="F14" s="163"/>
      <c r="G14" s="138"/>
      <c r="H14" s="137"/>
      <c r="I14" s="136"/>
      <c r="J14" s="136"/>
      <c r="K14" s="136"/>
      <c r="L14" s="136"/>
      <c r="M14" s="136"/>
      <c r="N14" s="136"/>
      <c r="O14" s="136"/>
    </row>
    <row r="15" spans="2:15" ht="15">
      <c r="B15" s="159"/>
      <c r="E15" s="159"/>
      <c r="F15" s="163"/>
      <c r="G15" s="138"/>
      <c r="H15" s="137"/>
      <c r="I15" s="136"/>
      <c r="J15" s="136"/>
      <c r="K15" s="136"/>
      <c r="L15" s="136"/>
      <c r="M15" s="136"/>
      <c r="N15" s="136"/>
      <c r="O15" s="136"/>
    </row>
    <row r="16" spans="2:15" ht="15">
      <c r="B16" s="159"/>
      <c r="C16" s="163"/>
      <c r="D16" s="159"/>
      <c r="E16" s="159"/>
      <c r="F16" s="163"/>
      <c r="G16" s="138"/>
      <c r="H16" s="137"/>
      <c r="I16" s="136"/>
      <c r="J16" s="136"/>
      <c r="K16" s="136"/>
      <c r="L16" s="136"/>
      <c r="M16" s="136"/>
      <c r="N16" s="136"/>
      <c r="O16" s="136"/>
    </row>
    <row r="17" spans="2:8" ht="15">
      <c r="B17" s="66" t="s">
        <v>186</v>
      </c>
      <c r="E17" s="66" t="s">
        <v>186</v>
      </c>
      <c r="H17" s="66" t="s">
        <v>186</v>
      </c>
    </row>
    <row r="18" spans="2:8" ht="15">
      <c r="B18" s="66" t="s">
        <v>313</v>
      </c>
      <c r="E18" s="66" t="s">
        <v>313</v>
      </c>
      <c r="H18" s="66" t="s">
        <v>313</v>
      </c>
    </row>
    <row r="19" spans="2:8" ht="15">
      <c r="B19" s="66" t="s">
        <v>130</v>
      </c>
      <c r="E19" s="66" t="s">
        <v>130</v>
      </c>
      <c r="H19" s="66" t="s">
        <v>130</v>
      </c>
    </row>
    <row r="25" spans="2:9" ht="15" customHeight="1">
      <c r="B25" s="183"/>
      <c r="C25" s="383" t="s">
        <v>289</v>
      </c>
      <c r="D25" s="383"/>
      <c r="E25" s="383"/>
      <c r="F25" s="182"/>
      <c r="G25" s="182"/>
      <c r="H25" s="383" t="s">
        <v>290</v>
      </c>
      <c r="I25" s="383"/>
    </row>
    <row r="26" spans="2:9" ht="15" customHeight="1">
      <c r="B26" s="183"/>
      <c r="C26" s="383" t="s">
        <v>401</v>
      </c>
      <c r="D26" s="383"/>
      <c r="E26" s="383"/>
      <c r="F26" s="182"/>
      <c r="G26" s="182"/>
      <c r="H26" s="383" t="s">
        <v>401</v>
      </c>
      <c r="I26" s="383"/>
    </row>
    <row r="27" spans="2:9" ht="57">
      <c r="B27" s="184"/>
      <c r="C27" s="297" t="s">
        <v>291</v>
      </c>
      <c r="D27" s="297" t="s">
        <v>292</v>
      </c>
      <c r="E27" s="297" t="s">
        <v>293</v>
      </c>
      <c r="F27" s="182"/>
      <c r="G27" s="182"/>
      <c r="H27" s="297" t="s">
        <v>294</v>
      </c>
      <c r="I27" s="297" t="s">
        <v>402</v>
      </c>
    </row>
    <row r="28" spans="2:9" ht="15">
      <c r="B28" s="159">
        <v>2011</v>
      </c>
      <c r="C28" s="185">
        <v>220592</v>
      </c>
      <c r="D28" s="185">
        <v>27900</v>
      </c>
      <c r="E28" s="185">
        <v>248492</v>
      </c>
      <c r="F28" s="182"/>
      <c r="G28" s="182"/>
      <c r="H28" s="185">
        <v>231709</v>
      </c>
      <c r="I28" s="136">
        <v>139.603623</v>
      </c>
    </row>
    <row r="29" spans="2:9" ht="15">
      <c r="B29" s="159">
        <v>2012</v>
      </c>
      <c r="C29" s="185">
        <v>260106</v>
      </c>
      <c r="D29" s="185">
        <v>40389</v>
      </c>
      <c r="E29" s="185">
        <v>300495</v>
      </c>
      <c r="F29" s="182"/>
      <c r="G29" s="182"/>
      <c r="H29" s="185">
        <v>256456</v>
      </c>
      <c r="I29" s="136">
        <v>157.493359</v>
      </c>
    </row>
    <row r="30" spans="2:9" ht="15">
      <c r="B30" s="159">
        <v>2013</v>
      </c>
      <c r="C30" s="185">
        <v>243573</v>
      </c>
      <c r="D30" s="185">
        <v>38179</v>
      </c>
      <c r="E30" s="185">
        <v>281752</v>
      </c>
      <c r="F30" s="182"/>
      <c r="G30" s="182"/>
      <c r="H30" s="185">
        <v>251771</v>
      </c>
      <c r="I30" s="136">
        <v>151.327147</v>
      </c>
    </row>
    <row r="31" spans="2:9" ht="15">
      <c r="B31" s="159">
        <v>2014</v>
      </c>
      <c r="C31" s="185">
        <v>303429</v>
      </c>
      <c r="D31" s="185">
        <v>34570</v>
      </c>
      <c r="E31" s="185">
        <v>337999</v>
      </c>
      <c r="F31" s="182"/>
      <c r="G31" s="182"/>
      <c r="H31" s="185">
        <v>247933</v>
      </c>
      <c r="I31" s="136">
        <v>159.760426</v>
      </c>
    </row>
    <row r="32" spans="2:9" ht="15">
      <c r="B32" s="159">
        <v>2015</v>
      </c>
      <c r="C32" s="185">
        <v>361676</v>
      </c>
      <c r="D32" s="185">
        <v>38496</v>
      </c>
      <c r="E32" s="185">
        <v>400172</v>
      </c>
      <c r="F32" s="182"/>
      <c r="G32" s="182"/>
      <c r="H32" s="185">
        <v>256414</v>
      </c>
      <c r="I32" s="136">
        <v>181.924579</v>
      </c>
    </row>
    <row r="33" spans="2:9" ht="15">
      <c r="B33" s="159">
        <v>2016</v>
      </c>
      <c r="C33" s="185">
        <v>357186</v>
      </c>
      <c r="D33" s="185">
        <v>52138</v>
      </c>
      <c r="E33" s="185">
        <v>409324</v>
      </c>
      <c r="F33" s="182"/>
      <c r="G33" s="182"/>
      <c r="H33" s="185">
        <v>252874</v>
      </c>
      <c r="I33" s="136">
        <v>218.249753</v>
      </c>
    </row>
    <row r="39" spans="2:8" ht="15">
      <c r="B39" s="66" t="s">
        <v>186</v>
      </c>
      <c r="E39" s="66"/>
      <c r="H39" s="66" t="s">
        <v>186</v>
      </c>
    </row>
    <row r="40" spans="2:8" ht="15">
      <c r="B40" s="66" t="s">
        <v>130</v>
      </c>
      <c r="E40" s="66"/>
      <c r="H40" s="66" t="s">
        <v>130</v>
      </c>
    </row>
  </sheetData>
  <sheetProtection/>
  <mergeCells count="10">
    <mergeCell ref="H25:I25"/>
    <mergeCell ref="C25:E25"/>
    <mergeCell ref="C26:E26"/>
    <mergeCell ref="H26:I26"/>
    <mergeCell ref="B3:C3"/>
    <mergeCell ref="E3:F3"/>
    <mergeCell ref="H3:O3"/>
    <mergeCell ref="B4:C4"/>
    <mergeCell ref="E4:F4"/>
    <mergeCell ref="H4:O4"/>
  </mergeCells>
  <hyperlinks>
    <hyperlink ref="A1" location="Índice!A1" display="Regreso al menú"/>
  </hyperlinks>
  <printOptions/>
  <pageMargins left="0.7086614173228347" right="0.24" top="0.7480314960629921" bottom="0.7480314960629921" header="0.31496062992125984" footer="0.31496062992125984"/>
  <pageSetup fitToHeight="1" fitToWidth="1"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showGridLines="0" showRowColHeaders="0" zoomScalePageLayoutView="0" workbookViewId="0" topLeftCell="A1">
      <selection activeCell="H26" sqref="H26"/>
    </sheetView>
  </sheetViews>
  <sheetFormatPr defaultColWidth="11.421875" defaultRowHeight="15"/>
  <cols>
    <col min="1" max="1" width="10.140625" style="143" customWidth="1"/>
    <col min="2" max="2" width="11.421875" style="143" customWidth="1"/>
    <col min="3" max="3" width="16.28125" style="143" customWidth="1"/>
    <col min="4" max="4" width="16.57421875" style="143" customWidth="1"/>
    <col min="5" max="5" width="16.00390625" style="143" customWidth="1"/>
    <col min="6" max="6" width="5.421875" style="143" customWidth="1"/>
    <col min="7" max="7" width="12.28125" style="143" customWidth="1"/>
    <col min="8" max="8" width="11.421875" style="143" customWidth="1"/>
    <col min="9" max="9" width="14.57421875" style="143" customWidth="1"/>
    <col min="10" max="10" width="13.00390625" style="143" customWidth="1"/>
    <col min="11" max="11" width="5.421875" style="143" customWidth="1"/>
    <col min="12" max="15" width="13.00390625" style="143" customWidth="1"/>
    <col min="16" max="16" width="5.421875" style="143" customWidth="1"/>
    <col min="17" max="17" width="11.421875" style="143" customWidth="1"/>
    <col min="18" max="18" width="13.421875" style="143" customWidth="1"/>
    <col min="19" max="19" width="16.57421875" style="143" customWidth="1"/>
    <col min="20" max="23" width="13.421875" style="143" customWidth="1"/>
    <col min="24" max="16384" width="11.421875" style="143" customWidth="1"/>
  </cols>
  <sheetData>
    <row r="1" ht="15.75">
      <c r="A1" s="20" t="s">
        <v>60</v>
      </c>
    </row>
    <row r="2" ht="15">
      <c r="A2" s="144"/>
    </row>
    <row r="3" spans="1:23" ht="30" customHeight="1">
      <c r="A3" s="144"/>
      <c r="B3" s="403" t="s">
        <v>271</v>
      </c>
      <c r="C3" s="403" t="s">
        <v>145</v>
      </c>
      <c r="D3" s="403"/>
      <c r="E3" s="403"/>
      <c r="G3" s="403" t="s">
        <v>79</v>
      </c>
      <c r="H3" s="403"/>
      <c r="I3" s="403"/>
      <c r="J3" s="403"/>
      <c r="L3" s="403" t="s">
        <v>79</v>
      </c>
      <c r="M3" s="403"/>
      <c r="N3" s="403"/>
      <c r="O3" s="403"/>
      <c r="Q3" s="403" t="s">
        <v>285</v>
      </c>
      <c r="R3" s="403"/>
      <c r="S3" s="403"/>
      <c r="T3" s="403"/>
      <c r="U3" s="403"/>
      <c r="V3" s="403"/>
      <c r="W3" s="403"/>
    </row>
    <row r="4" spans="1:23" ht="15" customHeight="1">
      <c r="A4" s="144"/>
      <c r="B4" s="403" t="s">
        <v>352</v>
      </c>
      <c r="C4" s="403"/>
      <c r="D4" s="403"/>
      <c r="E4" s="403"/>
      <c r="G4" s="403" t="s">
        <v>352</v>
      </c>
      <c r="H4" s="403"/>
      <c r="I4" s="403"/>
      <c r="J4" s="403"/>
      <c r="L4" s="403" t="s">
        <v>352</v>
      </c>
      <c r="M4" s="403"/>
      <c r="N4" s="403"/>
      <c r="O4" s="403"/>
      <c r="Q4" s="403" t="s">
        <v>352</v>
      </c>
      <c r="R4" s="403"/>
      <c r="S4" s="403"/>
      <c r="T4" s="403"/>
      <c r="U4" s="403"/>
      <c r="V4" s="403"/>
      <c r="W4" s="403"/>
    </row>
    <row r="5" spans="1:23" ht="15" customHeight="1">
      <c r="A5" s="144"/>
      <c r="B5" s="403" t="s">
        <v>144</v>
      </c>
      <c r="C5" s="403"/>
      <c r="D5" s="403"/>
      <c r="E5" s="403"/>
      <c r="G5" s="402" t="s">
        <v>16</v>
      </c>
      <c r="H5" s="402"/>
      <c r="I5" s="402"/>
      <c r="J5" s="402"/>
      <c r="L5" s="402" t="s">
        <v>16</v>
      </c>
      <c r="M5" s="402"/>
      <c r="N5" s="402"/>
      <c r="O5" s="402"/>
      <c r="Q5" s="403" t="s">
        <v>16</v>
      </c>
      <c r="R5" s="403"/>
      <c r="S5" s="403"/>
      <c r="T5" s="403"/>
      <c r="U5" s="403"/>
      <c r="V5" s="403"/>
      <c r="W5" s="403"/>
    </row>
    <row r="6" spans="1:23" ht="71.25">
      <c r="A6" s="144"/>
      <c r="B6" s="230" t="s">
        <v>0</v>
      </c>
      <c r="C6" s="230" t="s">
        <v>143</v>
      </c>
      <c r="D6" s="230" t="s">
        <v>142</v>
      </c>
      <c r="E6" s="230" t="s">
        <v>78</v>
      </c>
      <c r="G6" s="230" t="s">
        <v>0</v>
      </c>
      <c r="H6" s="230" t="s">
        <v>17</v>
      </c>
      <c r="I6" s="230" t="s">
        <v>80</v>
      </c>
      <c r="J6" s="230" t="s">
        <v>81</v>
      </c>
      <c r="L6" s="230" t="s">
        <v>0</v>
      </c>
      <c r="M6" s="230" t="s">
        <v>17</v>
      </c>
      <c r="N6" s="230" t="s">
        <v>18</v>
      </c>
      <c r="O6" s="230" t="s">
        <v>19</v>
      </c>
      <c r="Q6" s="230" t="s">
        <v>0</v>
      </c>
      <c r="R6" s="230" t="s">
        <v>82</v>
      </c>
      <c r="S6" s="230" t="s">
        <v>83</v>
      </c>
      <c r="T6" s="230" t="s">
        <v>84</v>
      </c>
      <c r="U6" s="230" t="s">
        <v>85</v>
      </c>
      <c r="V6" s="230" t="s">
        <v>86</v>
      </c>
      <c r="W6" s="230" t="s">
        <v>87</v>
      </c>
    </row>
    <row r="7" spans="1:23" ht="15">
      <c r="A7" s="144"/>
      <c r="B7" s="84">
        <v>2010</v>
      </c>
      <c r="C7" s="145">
        <v>2003912</v>
      </c>
      <c r="D7" s="145">
        <v>1980278</v>
      </c>
      <c r="E7" s="145">
        <v>23634</v>
      </c>
      <c r="G7" s="16">
        <v>2010</v>
      </c>
      <c r="H7" s="145">
        <v>3507.385126</v>
      </c>
      <c r="I7" s="145">
        <v>1770.44099</v>
      </c>
      <c r="J7" s="145">
        <v>1736.944136</v>
      </c>
      <c r="L7" s="16">
        <v>2010</v>
      </c>
      <c r="M7" s="145">
        <v>3507.385126</v>
      </c>
      <c r="N7" s="145">
        <v>2205.1089030000003</v>
      </c>
      <c r="O7" s="145">
        <v>1302.2762229999998</v>
      </c>
      <c r="Q7" s="84">
        <v>2010</v>
      </c>
      <c r="R7" s="145">
        <v>3507.385126</v>
      </c>
      <c r="S7" s="145">
        <v>958.2420480000001</v>
      </c>
      <c r="T7" s="145">
        <v>527.9391909999999</v>
      </c>
      <c r="U7" s="145">
        <v>345.04361199999994</v>
      </c>
      <c r="V7" s="145">
        <v>1675.0060210000001</v>
      </c>
      <c r="W7" s="145">
        <v>0</v>
      </c>
    </row>
    <row r="8" spans="1:23" ht="15">
      <c r="A8" s="144"/>
      <c r="B8" s="84">
        <v>2011</v>
      </c>
      <c r="C8" s="145">
        <v>3550475</v>
      </c>
      <c r="D8" s="145">
        <v>3491727</v>
      </c>
      <c r="E8" s="145">
        <v>58748</v>
      </c>
      <c r="G8" s="16">
        <v>2011</v>
      </c>
      <c r="H8" s="145">
        <v>5124.056081000001</v>
      </c>
      <c r="I8" s="145">
        <v>3281.261797000001</v>
      </c>
      <c r="J8" s="145">
        <v>1842.7942839999998</v>
      </c>
      <c r="L8" s="16">
        <v>2011</v>
      </c>
      <c r="M8" s="145">
        <v>5124.056081000001</v>
      </c>
      <c r="N8" s="145">
        <v>3009.6351970000005</v>
      </c>
      <c r="O8" s="145">
        <v>2114.420884</v>
      </c>
      <c r="Q8" s="84">
        <v>2011</v>
      </c>
      <c r="R8" s="145">
        <v>5124.056081000001</v>
      </c>
      <c r="S8" s="145">
        <v>610.391153</v>
      </c>
      <c r="T8" s="145">
        <v>326.99551299999996</v>
      </c>
      <c r="U8" s="145">
        <v>2392.724694</v>
      </c>
      <c r="V8" s="145">
        <v>1784.7990019999997</v>
      </c>
      <c r="W8" s="145">
        <v>5.284184</v>
      </c>
    </row>
    <row r="9" spans="1:23" ht="15">
      <c r="A9" s="144"/>
      <c r="B9" s="84">
        <v>2012</v>
      </c>
      <c r="C9" s="145">
        <v>5765086</v>
      </c>
      <c r="D9" s="145">
        <v>5704372</v>
      </c>
      <c r="E9" s="145">
        <v>60714</v>
      </c>
      <c r="G9" s="16">
        <v>2012</v>
      </c>
      <c r="H9" s="145">
        <v>7101.820802</v>
      </c>
      <c r="I9" s="145">
        <v>4991.620415</v>
      </c>
      <c r="J9" s="145">
        <v>2110.200387</v>
      </c>
      <c r="L9" s="16">
        <v>2012</v>
      </c>
      <c r="M9" s="145">
        <v>7101.820802</v>
      </c>
      <c r="N9" s="145">
        <v>4571.967272</v>
      </c>
      <c r="O9" s="145">
        <v>2529.8535300000003</v>
      </c>
      <c r="Q9" s="84">
        <v>2012</v>
      </c>
      <c r="R9" s="145">
        <v>7101.820802</v>
      </c>
      <c r="S9" s="145">
        <v>1303.9256169999999</v>
      </c>
      <c r="T9" s="145">
        <v>1149.974668</v>
      </c>
      <c r="U9" s="145">
        <v>2554.169979</v>
      </c>
      <c r="V9" s="145">
        <v>2068.20825</v>
      </c>
      <c r="W9" s="145">
        <v>20.938591000000002</v>
      </c>
    </row>
    <row r="10" spans="1:23" ht="15">
      <c r="A10" s="144"/>
      <c r="B10" s="84">
        <v>2013</v>
      </c>
      <c r="C10" s="145">
        <v>9388428</v>
      </c>
      <c r="D10" s="145">
        <v>9307570</v>
      </c>
      <c r="E10" s="145">
        <v>80858</v>
      </c>
      <c r="G10" s="16">
        <v>2013</v>
      </c>
      <c r="H10" s="145">
        <v>9054.53081</v>
      </c>
      <c r="I10" s="145">
        <v>6593.4863350000005</v>
      </c>
      <c r="J10" s="145">
        <v>2461.044475</v>
      </c>
      <c r="L10" s="16">
        <v>2013</v>
      </c>
      <c r="M10" s="145">
        <v>9054.53081</v>
      </c>
      <c r="N10" s="145">
        <v>5537.1194590000005</v>
      </c>
      <c r="O10" s="145">
        <v>3517.4113509999997</v>
      </c>
      <c r="Q10" s="84">
        <v>2013</v>
      </c>
      <c r="R10" s="145">
        <v>9054.53081</v>
      </c>
      <c r="S10" s="145">
        <v>1740.035965</v>
      </c>
      <c r="T10" s="145">
        <v>2468.664279</v>
      </c>
      <c r="U10" s="145">
        <v>2522.363535</v>
      </c>
      <c r="V10" s="145">
        <v>2293.415197</v>
      </c>
      <c r="W10" s="145">
        <v>23.233671</v>
      </c>
    </row>
    <row r="11" spans="1:23" ht="15">
      <c r="A11" s="144"/>
      <c r="B11" s="84">
        <v>2014</v>
      </c>
      <c r="C11" s="145">
        <v>6743094</v>
      </c>
      <c r="D11" s="145">
        <v>6742960</v>
      </c>
      <c r="E11" s="145">
        <v>134</v>
      </c>
      <c r="G11" s="16">
        <v>2014</v>
      </c>
      <c r="H11" s="145">
        <v>8362.470154999999</v>
      </c>
      <c r="I11" s="145">
        <v>7975.2857189999995</v>
      </c>
      <c r="J11" s="145">
        <v>387.184436</v>
      </c>
      <c r="L11" s="16">
        <v>2014</v>
      </c>
      <c r="M11" s="145">
        <v>8362.470154999999</v>
      </c>
      <c r="N11" s="145">
        <v>6275.237136</v>
      </c>
      <c r="O11" s="145">
        <v>2087.233019</v>
      </c>
      <c r="Q11" s="84">
        <v>2014</v>
      </c>
      <c r="R11" s="145">
        <v>8362.470154999999</v>
      </c>
      <c r="S11" s="145">
        <v>1306.668048</v>
      </c>
      <c r="T11" s="145">
        <v>1423.0988280000001</v>
      </c>
      <c r="U11" s="145">
        <v>5175.396978</v>
      </c>
      <c r="V11" s="145">
        <v>386.90774899999997</v>
      </c>
      <c r="W11" s="145">
        <v>70.398552</v>
      </c>
    </row>
    <row r="12" spans="1:23" ht="15">
      <c r="A12" s="144"/>
      <c r="B12" s="84">
        <v>2015</v>
      </c>
      <c r="C12" s="145">
        <v>14076056</v>
      </c>
      <c r="D12" s="145">
        <v>13998565</v>
      </c>
      <c r="E12" s="145">
        <v>77491</v>
      </c>
      <c r="G12" s="16">
        <v>2015</v>
      </c>
      <c r="H12" s="145">
        <v>5531.512025</v>
      </c>
      <c r="I12" s="145">
        <v>4009.934719</v>
      </c>
      <c r="J12" s="145">
        <v>1521.5773060000001</v>
      </c>
      <c r="L12" s="16">
        <v>2015</v>
      </c>
      <c r="M12" s="145">
        <v>5531.512025</v>
      </c>
      <c r="N12" s="145">
        <v>3956.5210099999995</v>
      </c>
      <c r="O12" s="145">
        <v>1574.991015</v>
      </c>
      <c r="Q12" s="84">
        <v>2015</v>
      </c>
      <c r="R12" s="145">
        <v>5531.512025</v>
      </c>
      <c r="S12" s="145">
        <v>1072.061876</v>
      </c>
      <c r="T12" s="145">
        <v>706.596762</v>
      </c>
      <c r="U12" s="145">
        <v>2097.0153099999998</v>
      </c>
      <c r="V12" s="145">
        <v>1448.054532</v>
      </c>
      <c r="W12" s="145">
        <v>202.410929</v>
      </c>
    </row>
    <row r="13" spans="1:23" ht="15">
      <c r="A13" s="144"/>
      <c r="B13" s="84">
        <v>2016</v>
      </c>
      <c r="C13" s="145">
        <v>10226552</v>
      </c>
      <c r="D13" s="145">
        <v>10182243</v>
      </c>
      <c r="E13" s="145">
        <v>44309</v>
      </c>
      <c r="G13" s="16">
        <v>2016</v>
      </c>
      <c r="H13" s="145">
        <v>7344.102414</v>
      </c>
      <c r="I13" s="145">
        <v>5539.814823</v>
      </c>
      <c r="J13" s="145">
        <v>1804.2875909999998</v>
      </c>
      <c r="L13" s="16">
        <v>2016</v>
      </c>
      <c r="M13" s="145">
        <v>7344.102414</v>
      </c>
      <c r="N13" s="145">
        <v>5376.176832</v>
      </c>
      <c r="O13" s="145">
        <v>1967.9255819999998</v>
      </c>
      <c r="Q13" s="16">
        <v>2016</v>
      </c>
      <c r="R13" s="145">
        <v>7344.102414</v>
      </c>
      <c r="S13" s="145">
        <v>1807.6925919999999</v>
      </c>
      <c r="T13" s="145">
        <v>404.581024</v>
      </c>
      <c r="U13" s="145">
        <v>3291.474647</v>
      </c>
      <c r="V13" s="145">
        <v>1792.12176</v>
      </c>
      <c r="W13" s="145">
        <v>45.077785</v>
      </c>
    </row>
    <row r="14" spans="2:15" ht="15">
      <c r="B14" s="83"/>
      <c r="C14" s="83"/>
      <c r="D14" s="146"/>
      <c r="E14" s="146"/>
      <c r="G14" s="75"/>
      <c r="H14" s="75"/>
      <c r="I14" s="75"/>
      <c r="J14" s="75"/>
      <c r="L14" s="75"/>
      <c r="M14" s="75"/>
      <c r="N14" s="75"/>
      <c r="O14" s="75"/>
    </row>
    <row r="15" spans="2:15" ht="15">
      <c r="B15" s="83"/>
      <c r="C15" s="83"/>
      <c r="D15" s="146"/>
      <c r="E15" s="146"/>
      <c r="G15" s="75"/>
      <c r="H15" s="75"/>
      <c r="I15" s="75"/>
      <c r="J15" s="75"/>
      <c r="L15" s="75"/>
      <c r="M15" s="75"/>
      <c r="N15" s="75"/>
      <c r="O15" s="75"/>
    </row>
    <row r="16" spans="2:15" ht="15">
      <c r="B16" s="83"/>
      <c r="C16" s="83"/>
      <c r="D16" s="147"/>
      <c r="E16" s="147"/>
      <c r="G16" s="75"/>
      <c r="H16" s="75"/>
      <c r="I16" s="75"/>
      <c r="J16" s="75"/>
      <c r="L16" s="75"/>
      <c r="M16" s="75"/>
      <c r="N16" s="75"/>
      <c r="O16" s="75"/>
    </row>
    <row r="17" spans="2:15" ht="15">
      <c r="B17" s="83"/>
      <c r="C17" s="83"/>
      <c r="D17" s="85"/>
      <c r="E17" s="146"/>
      <c r="G17" s="75"/>
      <c r="H17" s="75"/>
      <c r="I17" s="75"/>
      <c r="J17" s="75"/>
      <c r="L17" s="75"/>
      <c r="M17" s="75"/>
      <c r="N17" s="75"/>
      <c r="O17" s="75"/>
    </row>
    <row r="18" spans="2:17" ht="15">
      <c r="B18" s="83" t="s">
        <v>186</v>
      </c>
      <c r="C18" s="83"/>
      <c r="D18" s="85"/>
      <c r="E18" s="146"/>
      <c r="G18" s="83" t="s">
        <v>186</v>
      </c>
      <c r="H18" s="75"/>
      <c r="I18" s="75"/>
      <c r="J18" s="75"/>
      <c r="L18" s="83" t="s">
        <v>186</v>
      </c>
      <c r="M18" s="75"/>
      <c r="N18" s="75"/>
      <c r="O18" s="75"/>
      <c r="Q18" s="83" t="s">
        <v>186</v>
      </c>
    </row>
    <row r="19" spans="2:17" ht="15">
      <c r="B19" s="83" t="s">
        <v>130</v>
      </c>
      <c r="C19" s="83"/>
      <c r="D19" s="85"/>
      <c r="E19" s="146"/>
      <c r="G19" s="83" t="s">
        <v>130</v>
      </c>
      <c r="H19" s="75"/>
      <c r="I19" s="75"/>
      <c r="J19" s="75"/>
      <c r="L19" s="83" t="s">
        <v>130</v>
      </c>
      <c r="M19" s="75"/>
      <c r="N19" s="75"/>
      <c r="O19" s="75"/>
      <c r="Q19" s="83" t="s">
        <v>130</v>
      </c>
    </row>
    <row r="20" spans="2:15" ht="15">
      <c r="B20" s="83"/>
      <c r="C20" s="83"/>
      <c r="D20" s="85"/>
      <c r="E20" s="146"/>
      <c r="G20" s="75"/>
      <c r="H20" s="75"/>
      <c r="I20" s="75"/>
      <c r="J20" s="75"/>
      <c r="L20" s="75"/>
      <c r="M20" s="75"/>
      <c r="N20" s="75"/>
      <c r="O20" s="75"/>
    </row>
    <row r="21" spans="2:10" ht="15">
      <c r="B21" s="83"/>
      <c r="C21" s="83"/>
      <c r="D21" s="85"/>
      <c r="E21" s="146"/>
      <c r="G21" s="75"/>
      <c r="H21" s="75"/>
      <c r="I21" s="75"/>
      <c r="J21" s="75"/>
    </row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</sheetData>
  <sheetProtection/>
  <mergeCells count="12">
    <mergeCell ref="B3:E3"/>
    <mergeCell ref="B4:E4"/>
    <mergeCell ref="B5:E5"/>
    <mergeCell ref="L3:O3"/>
    <mergeCell ref="L4:O4"/>
    <mergeCell ref="G3:J3"/>
    <mergeCell ref="G5:J5"/>
    <mergeCell ref="L5:O5"/>
    <mergeCell ref="Q3:W3"/>
    <mergeCell ref="Q4:W4"/>
    <mergeCell ref="Q5:W5"/>
    <mergeCell ref="G4:J4"/>
  </mergeCells>
  <hyperlinks>
    <hyperlink ref="A1" location="Índice!A1" display="Regreso al menú"/>
  </hyperlinks>
  <printOptions/>
  <pageMargins left="0.7086614173228347" right="0.1968503937007874" top="0.7480314960629921" bottom="0.7480314960629921" header="0.31496062992125984" footer="0.31496062992125984"/>
  <pageSetup fitToHeight="1" fitToWidth="1" horizontalDpi="200" verticalDpi="2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showRowColHeaders="0" zoomScalePageLayoutView="0" workbookViewId="0" topLeftCell="A1">
      <selection activeCell="A2" sqref="A2"/>
    </sheetView>
  </sheetViews>
  <sheetFormatPr defaultColWidth="11.421875" defaultRowHeight="15"/>
  <cols>
    <col min="1" max="1" width="11.421875" style="101" customWidth="1"/>
    <col min="2" max="2" width="9.8515625" style="102" customWidth="1"/>
    <col min="3" max="3" width="14.00390625" style="101" customWidth="1"/>
    <col min="4" max="4" width="18.28125" style="101" customWidth="1"/>
    <col min="5" max="5" width="13.421875" style="101" customWidth="1"/>
    <col min="6" max="6" width="14.140625" style="101" customWidth="1"/>
    <col min="7" max="7" width="1.1484375" style="102" customWidth="1"/>
    <col min="8" max="8" width="11.421875" style="101" customWidth="1"/>
    <col min="10" max="11" width="14.140625" style="0" customWidth="1"/>
    <col min="12" max="12" width="13.28125" style="0" customWidth="1"/>
    <col min="13" max="13" width="13.421875" style="0" customWidth="1"/>
    <col min="14" max="16384" width="11.421875" style="101" customWidth="1"/>
  </cols>
  <sheetData>
    <row r="1" spans="1:2" ht="15.75">
      <c r="A1" s="20" t="s">
        <v>60</v>
      </c>
      <c r="B1" s="75"/>
    </row>
    <row r="2" spans="1:2" ht="15">
      <c r="A2" s="22"/>
      <c r="B2" s="75"/>
    </row>
    <row r="3" spans="2:7" ht="15">
      <c r="B3" s="405" t="s">
        <v>13</v>
      </c>
      <c r="C3" s="405"/>
      <c r="D3" s="405"/>
      <c r="E3" s="405"/>
      <c r="F3" s="405"/>
      <c r="G3" s="109"/>
    </row>
    <row r="4" spans="2:7" ht="15" customHeight="1">
      <c r="B4" s="404" t="s">
        <v>367</v>
      </c>
      <c r="C4" s="404"/>
      <c r="D4" s="404"/>
      <c r="E4" s="404"/>
      <c r="F4" s="404"/>
      <c r="G4" s="109"/>
    </row>
    <row r="5" spans="2:7" ht="54" customHeight="1">
      <c r="B5" s="304" t="s">
        <v>197</v>
      </c>
      <c r="C5" s="304" t="s">
        <v>193</v>
      </c>
      <c r="D5" s="304" t="s">
        <v>194</v>
      </c>
      <c r="E5" s="304" t="s">
        <v>195</v>
      </c>
      <c r="F5" s="304" t="s">
        <v>196</v>
      </c>
      <c r="G5" s="110"/>
    </row>
    <row r="6" spans="2:7" ht="22.5">
      <c r="B6" s="305"/>
      <c r="C6" s="305" t="s">
        <v>198</v>
      </c>
      <c r="D6" s="305" t="s">
        <v>16</v>
      </c>
      <c r="E6" s="305" t="s">
        <v>16</v>
      </c>
      <c r="F6" s="305" t="s">
        <v>272</v>
      </c>
      <c r="G6" s="111"/>
    </row>
    <row r="7" spans="2:7" ht="15">
      <c r="B7" s="306">
        <v>2011</v>
      </c>
      <c r="C7" s="307">
        <v>21599</v>
      </c>
      <c r="D7" s="103">
        <v>615.5884131400001</v>
      </c>
      <c r="E7" s="103">
        <v>27758.16317409</v>
      </c>
      <c r="F7" s="227">
        <f aca="true" t="shared" si="0" ref="F7:F12">+(E7/D7)</f>
        <v>45.09208195212912</v>
      </c>
      <c r="G7" s="104"/>
    </row>
    <row r="8" spans="2:7" ht="15">
      <c r="B8" s="306">
        <v>2012</v>
      </c>
      <c r="C8" s="307">
        <v>20499</v>
      </c>
      <c r="D8" s="103">
        <v>625.28229795</v>
      </c>
      <c r="E8" s="103">
        <v>23667.734471300002</v>
      </c>
      <c r="F8" s="227">
        <f t="shared" si="0"/>
        <v>37.851278612708406</v>
      </c>
      <c r="G8" s="104"/>
    </row>
    <row r="9" spans="2:7" ht="15">
      <c r="B9" s="306">
        <v>2013</v>
      </c>
      <c r="C9" s="307">
        <v>21002</v>
      </c>
      <c r="D9" s="103">
        <v>600.98178619</v>
      </c>
      <c r="E9" s="103">
        <v>18078.371739300004</v>
      </c>
      <c r="F9" s="227">
        <f t="shared" si="0"/>
        <v>30.081397065142568</v>
      </c>
      <c r="G9" s="104"/>
    </row>
    <row r="10" spans="2:7" ht="15">
      <c r="B10" s="306">
        <v>2014</v>
      </c>
      <c r="C10" s="307">
        <v>19327</v>
      </c>
      <c r="D10" s="103">
        <v>659.1941817799999</v>
      </c>
      <c r="E10" s="103">
        <v>33453.2799383</v>
      </c>
      <c r="F10" s="227">
        <f t="shared" si="0"/>
        <v>50.74874879503219</v>
      </c>
      <c r="G10" s="104"/>
    </row>
    <row r="11" spans="2:7" ht="15">
      <c r="B11" s="306">
        <v>2015</v>
      </c>
      <c r="C11" s="307">
        <v>19180</v>
      </c>
      <c r="D11" s="103">
        <v>697.92756179</v>
      </c>
      <c r="E11" s="103">
        <v>22956.636436200002</v>
      </c>
      <c r="F11" s="227">
        <f t="shared" si="0"/>
        <v>32.892577529568094</v>
      </c>
      <c r="G11" s="104"/>
    </row>
    <row r="12" spans="2:7" ht="15">
      <c r="B12" s="306">
        <v>2016</v>
      </c>
      <c r="C12" s="307">
        <v>16040</v>
      </c>
      <c r="D12" s="103">
        <v>773.8508673299999</v>
      </c>
      <c r="E12" s="103">
        <v>16283.499733200002</v>
      </c>
      <c r="F12" s="227">
        <f t="shared" si="0"/>
        <v>21.04216771040471</v>
      </c>
      <c r="G12" s="105"/>
    </row>
    <row r="13" spans="3:7" ht="15">
      <c r="C13" s="106"/>
      <c r="D13" s="106"/>
      <c r="E13" s="106"/>
      <c r="F13" s="106"/>
      <c r="G13" s="107"/>
    </row>
    <row r="18" ht="15">
      <c r="B18" s="75" t="s">
        <v>186</v>
      </c>
    </row>
    <row r="19" ht="15">
      <c r="B19" s="75" t="s">
        <v>130</v>
      </c>
    </row>
    <row r="44" ht="15">
      <c r="F44" s="113"/>
    </row>
  </sheetData>
  <sheetProtection/>
  <mergeCells count="2">
    <mergeCell ref="B4:F4"/>
    <mergeCell ref="B3:F3"/>
  </mergeCells>
  <hyperlinks>
    <hyperlink ref="A1" location="Índice!A1" display="Regreso al menú"/>
  </hyperlinks>
  <printOptions/>
  <pageMargins left="0.7480314960629921" right="0.35" top="0.984251968503937" bottom="0.984251968503937" header="0" footer="0"/>
  <pageSetup fitToHeight="1" fitToWidth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11.421875" style="83" customWidth="1"/>
    <col min="2" max="2" width="11.57421875" style="83" bestFit="1" customWidth="1"/>
    <col min="3" max="3" width="16.57421875" style="83" customWidth="1"/>
    <col min="4" max="4" width="7.8515625" style="83" customWidth="1"/>
    <col min="5" max="5" width="20.57421875" style="83" customWidth="1"/>
    <col min="6" max="6" width="8.8515625" style="83" bestFit="1" customWidth="1"/>
    <col min="7" max="13" width="11.421875" style="83" customWidth="1"/>
    <col min="14" max="16384" width="11.421875" style="83" customWidth="1"/>
  </cols>
  <sheetData>
    <row r="1" spans="1:2" ht="15.75">
      <c r="A1" s="20" t="s">
        <v>60</v>
      </c>
      <c r="B1" s="164"/>
    </row>
    <row r="2" spans="1:2" ht="12.75">
      <c r="A2" s="165"/>
      <c r="B2" s="164"/>
    </row>
    <row r="3" spans="2:6" ht="14.25">
      <c r="B3" s="406" t="s">
        <v>149</v>
      </c>
      <c r="C3" s="406"/>
      <c r="D3" s="406"/>
      <c r="E3" s="406"/>
      <c r="F3" s="406"/>
    </row>
    <row r="4" spans="2:6" ht="14.25">
      <c r="B4" s="406" t="s">
        <v>352</v>
      </c>
      <c r="C4" s="406"/>
      <c r="D4" s="406"/>
      <c r="E4" s="406"/>
      <c r="F4" s="406"/>
    </row>
    <row r="5" spans="2:6" ht="42.75">
      <c r="B5" s="155" t="s">
        <v>0</v>
      </c>
      <c r="C5" s="155" t="s">
        <v>148</v>
      </c>
      <c r="D5" s="155" t="s">
        <v>146</v>
      </c>
      <c r="E5" s="155" t="s">
        <v>147</v>
      </c>
      <c r="F5" s="155" t="s">
        <v>146</v>
      </c>
    </row>
    <row r="6" spans="2:6" ht="12.75">
      <c r="B6" s="84">
        <v>2002</v>
      </c>
      <c r="C6" s="166">
        <v>933253</v>
      </c>
      <c r="D6" s="167"/>
      <c r="E6" s="166">
        <v>265258.7</v>
      </c>
      <c r="F6" s="167"/>
    </row>
    <row r="7" spans="2:8" ht="12.75">
      <c r="B7" s="84">
        <v>2003</v>
      </c>
      <c r="C7" s="166">
        <v>946338</v>
      </c>
      <c r="D7" s="207">
        <f>((C7/C6)-1)*100</f>
        <v>1.402084965170225</v>
      </c>
      <c r="E7" s="166">
        <v>271405</v>
      </c>
      <c r="F7" s="207">
        <f>((E7/E6)-1)*100</f>
        <v>2.3170964797761595</v>
      </c>
      <c r="H7" s="167"/>
    </row>
    <row r="8" spans="2:8" ht="12.75">
      <c r="B8" s="84">
        <v>2004</v>
      </c>
      <c r="C8" s="166">
        <v>1255487</v>
      </c>
      <c r="D8" s="207">
        <f>((C8/C7)-1)*100</f>
        <v>32.667926258905375</v>
      </c>
      <c r="E8" s="166">
        <v>394580.5</v>
      </c>
      <c r="F8" s="207">
        <f aca="true" t="shared" si="0" ref="F8:F20">((E8/E7)-1)*100</f>
        <v>45.38438864427701</v>
      </c>
      <c r="H8" s="167"/>
    </row>
    <row r="9" spans="2:8" ht="12.75">
      <c r="B9" s="84">
        <v>2005</v>
      </c>
      <c r="C9" s="166">
        <v>2008192</v>
      </c>
      <c r="D9" s="207">
        <f aca="true" t="shared" si="1" ref="D9:D18">((C9/C8)-1)*100</f>
        <v>59.95322930464433</v>
      </c>
      <c r="E9" s="166">
        <v>438712.7</v>
      </c>
      <c r="F9" s="207">
        <f t="shared" si="0"/>
        <v>11.184587175493977</v>
      </c>
      <c r="H9" s="167"/>
    </row>
    <row r="10" spans="2:8" ht="12.75">
      <c r="B10" s="84">
        <v>2006</v>
      </c>
      <c r="C10" s="166">
        <v>2009860</v>
      </c>
      <c r="D10" s="207">
        <f t="shared" si="1"/>
        <v>0.08305978711198314</v>
      </c>
      <c r="E10" s="166">
        <v>516462</v>
      </c>
      <c r="F10" s="207">
        <f t="shared" si="0"/>
        <v>17.722144811399353</v>
      </c>
      <c r="H10" s="167"/>
    </row>
    <row r="11" spans="2:8" ht="12.75">
      <c r="B11" s="84">
        <v>2007</v>
      </c>
      <c r="C11" s="166">
        <v>1996023</v>
      </c>
      <c r="D11" s="207">
        <f t="shared" si="1"/>
        <v>-0.6884559123521039</v>
      </c>
      <c r="E11" s="166">
        <v>557101</v>
      </c>
      <c r="F11" s="207">
        <f t="shared" si="0"/>
        <v>7.868729935600305</v>
      </c>
      <c r="H11" s="167"/>
    </row>
    <row r="12" spans="2:8" ht="12.75">
      <c r="B12" s="84">
        <v>2008</v>
      </c>
      <c r="C12" s="166">
        <v>1255371</v>
      </c>
      <c r="D12" s="207">
        <f t="shared" si="1"/>
        <v>-37.10638604865776</v>
      </c>
      <c r="E12" s="166">
        <v>497579</v>
      </c>
      <c r="F12" s="207">
        <f t="shared" si="0"/>
        <v>-10.684238585103955</v>
      </c>
      <c r="H12" s="167"/>
    </row>
    <row r="13" spans="2:8" ht="12.75">
      <c r="B13" s="84">
        <v>2009</v>
      </c>
      <c r="C13" s="166">
        <v>1408991</v>
      </c>
      <c r="D13" s="207">
        <f t="shared" si="1"/>
        <v>12.23701997258182</v>
      </c>
      <c r="E13" s="166">
        <v>465367.6</v>
      </c>
      <c r="F13" s="207">
        <f t="shared" si="0"/>
        <v>-6.47362529367197</v>
      </c>
      <c r="H13" s="167"/>
    </row>
    <row r="14" spans="2:8" ht="12.75">
      <c r="B14" s="84">
        <v>2010</v>
      </c>
      <c r="C14" s="166">
        <v>1608281</v>
      </c>
      <c r="D14" s="207">
        <f t="shared" si="1"/>
        <v>14.144164157187667</v>
      </c>
      <c r="E14" s="166">
        <v>519935.81000000006</v>
      </c>
      <c r="F14" s="207">
        <f t="shared" si="0"/>
        <v>11.725829215441742</v>
      </c>
      <c r="H14" s="167"/>
    </row>
    <row r="15" spans="2:8" ht="12.75">
      <c r="B15" s="84">
        <v>2011</v>
      </c>
      <c r="C15" s="166">
        <v>1529020</v>
      </c>
      <c r="D15" s="207">
        <f t="shared" si="1"/>
        <v>-4.92830543916144</v>
      </c>
      <c r="E15" s="166">
        <v>632284</v>
      </c>
      <c r="F15" s="207">
        <f t="shared" si="0"/>
        <v>21.608088506156164</v>
      </c>
      <c r="H15" s="167"/>
    </row>
    <row r="16" spans="2:8" ht="12.75">
      <c r="B16" s="84">
        <v>2012</v>
      </c>
      <c r="C16" s="166">
        <v>1631267</v>
      </c>
      <c r="D16" s="207">
        <f t="shared" si="1"/>
        <v>6.687093694000068</v>
      </c>
      <c r="E16" s="166">
        <v>777698</v>
      </c>
      <c r="F16" s="207">
        <f t="shared" si="0"/>
        <v>22.998209665276992</v>
      </c>
      <c r="H16" s="167"/>
    </row>
    <row r="17" spans="2:8" ht="12.75">
      <c r="B17" s="84">
        <v>2013</v>
      </c>
      <c r="C17" s="166">
        <v>1709484</v>
      </c>
      <c r="D17" s="207">
        <f t="shared" si="1"/>
        <v>4.79486190795253</v>
      </c>
      <c r="E17" s="166">
        <v>656716.95</v>
      </c>
      <c r="F17" s="207">
        <f t="shared" si="0"/>
        <v>-15.556302060697092</v>
      </c>
      <c r="H17" s="167"/>
    </row>
    <row r="18" spans="2:8" ht="12.75">
      <c r="B18" s="84">
        <v>2014</v>
      </c>
      <c r="C18" s="166">
        <v>1260760</v>
      </c>
      <c r="D18" s="207">
        <f t="shared" si="1"/>
        <v>-26.249090368789652</v>
      </c>
      <c r="E18" s="166">
        <v>515244</v>
      </c>
      <c r="F18" s="207">
        <f t="shared" si="0"/>
        <v>-21.542454477534033</v>
      </c>
      <c r="H18" s="167"/>
    </row>
    <row r="19" spans="2:8" ht="12.75">
      <c r="B19" s="84">
        <v>2015</v>
      </c>
      <c r="C19" s="166">
        <v>1464559</v>
      </c>
      <c r="D19" s="207">
        <f>((C19/C18)-1)*100</f>
        <v>16.164773628604976</v>
      </c>
      <c r="E19" s="166">
        <v>476443.98000000004</v>
      </c>
      <c r="F19" s="207">
        <f t="shared" si="0"/>
        <v>-7.530416656962524</v>
      </c>
      <c r="H19" s="167"/>
    </row>
    <row r="20" spans="2:8" ht="12.75">
      <c r="B20" s="84">
        <v>2016</v>
      </c>
      <c r="C20" s="166">
        <v>1449881</v>
      </c>
      <c r="D20" s="207">
        <f>((C20/C19)-1)*100</f>
        <v>-1.0022129528410972</v>
      </c>
      <c r="E20" s="166">
        <v>557963</v>
      </c>
      <c r="F20" s="207">
        <f t="shared" si="0"/>
        <v>17.109885615513477</v>
      </c>
      <c r="H20" s="167"/>
    </row>
    <row r="21" spans="2:8" ht="12.75">
      <c r="B21" s="84"/>
      <c r="C21" s="169"/>
      <c r="D21" s="167"/>
      <c r="E21" s="166"/>
      <c r="F21" s="167"/>
      <c r="H21" s="167"/>
    </row>
    <row r="22" spans="2:8" ht="12.75">
      <c r="B22" s="84"/>
      <c r="C22" s="169"/>
      <c r="D22" s="167"/>
      <c r="E22" s="166"/>
      <c r="F22" s="167"/>
      <c r="H22" s="167"/>
    </row>
    <row r="23" spans="3:4" ht="12.75">
      <c r="C23" s="168"/>
      <c r="D23" s="168"/>
    </row>
    <row r="24" spans="3:4" ht="12.75">
      <c r="C24" s="168"/>
      <c r="D24" s="168"/>
    </row>
    <row r="25" spans="3:4" ht="12.75">
      <c r="C25" s="168"/>
      <c r="D25" s="168"/>
    </row>
    <row r="26" spans="2:4" ht="12.75">
      <c r="B26" s="83" t="s">
        <v>186</v>
      </c>
      <c r="C26" s="168"/>
      <c r="D26" s="168"/>
    </row>
    <row r="27" spans="2:4" ht="12.75">
      <c r="B27" s="83" t="s">
        <v>130</v>
      </c>
      <c r="C27" s="168"/>
      <c r="D27" s="168"/>
    </row>
    <row r="29" ht="12.75"/>
    <row r="30" ht="12.75"/>
    <row r="54" ht="14.25">
      <c r="F54" s="112"/>
    </row>
  </sheetData>
  <sheetProtection/>
  <mergeCells count="2">
    <mergeCell ref="B3:F3"/>
    <mergeCell ref="B4:F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RowColHeaders="0" zoomScalePageLayoutView="0" workbookViewId="0" topLeftCell="A1">
      <selection activeCell="J10" sqref="J10"/>
    </sheetView>
  </sheetViews>
  <sheetFormatPr defaultColWidth="11.421875" defaultRowHeight="15"/>
  <cols>
    <col min="1" max="2" width="11.421875" style="83" customWidth="1"/>
    <col min="3" max="3" width="19.140625" style="83" customWidth="1"/>
    <col min="4" max="4" width="11.421875" style="83" customWidth="1"/>
    <col min="5" max="5" width="13.7109375" style="83" customWidth="1"/>
    <col min="6" max="7" width="14.7109375" style="83" customWidth="1"/>
    <col min="8" max="16384" width="11.421875" style="83" customWidth="1"/>
  </cols>
  <sheetData>
    <row r="1" spans="1:2" ht="15.75">
      <c r="A1" s="20" t="s">
        <v>60</v>
      </c>
      <c r="B1" s="75"/>
    </row>
    <row r="2" spans="1:2" ht="12.75">
      <c r="A2" s="22"/>
      <c r="B2" s="75"/>
    </row>
    <row r="3" spans="2:7" ht="14.25" customHeight="1">
      <c r="B3" s="403" t="s">
        <v>184</v>
      </c>
      <c r="C3" s="403"/>
      <c r="D3" s="403"/>
      <c r="E3"/>
      <c r="F3" s="407" t="s">
        <v>20</v>
      </c>
      <c r="G3" s="407"/>
    </row>
    <row r="4" spans="2:7" ht="15">
      <c r="B4" s="403" t="s">
        <v>5</v>
      </c>
      <c r="C4" s="403"/>
      <c r="D4" s="403"/>
      <c r="E4"/>
      <c r="F4" s="407" t="s">
        <v>380</v>
      </c>
      <c r="G4" s="407"/>
    </row>
    <row r="5" spans="2:7" ht="36.75" customHeight="1">
      <c r="B5" s="90" t="s">
        <v>0</v>
      </c>
      <c r="C5" s="91" t="s">
        <v>151</v>
      </c>
      <c r="D5" s="90" t="s">
        <v>185</v>
      </c>
      <c r="E5"/>
      <c r="F5" s="90" t="s">
        <v>187</v>
      </c>
      <c r="G5" s="299" t="s">
        <v>208</v>
      </c>
    </row>
    <row r="6" spans="2:8" ht="15">
      <c r="B6" s="92"/>
      <c r="C6" s="93" t="s">
        <v>152</v>
      </c>
      <c r="D6" s="93" t="s">
        <v>24</v>
      </c>
      <c r="E6"/>
      <c r="F6" s="92"/>
      <c r="G6" s="93" t="s">
        <v>152</v>
      </c>
      <c r="H6" s="181"/>
    </row>
    <row r="7" spans="2:8" ht="15">
      <c r="B7" s="84">
        <v>2002</v>
      </c>
      <c r="C7" s="99">
        <v>6993</v>
      </c>
      <c r="D7" s="208" t="s">
        <v>57</v>
      </c>
      <c r="E7"/>
      <c r="F7" s="94" t="s">
        <v>21</v>
      </c>
      <c r="G7" s="181">
        <v>2135.686692</v>
      </c>
      <c r="H7" s="181"/>
    </row>
    <row r="8" spans="2:8" ht="15">
      <c r="B8" s="84">
        <v>2003</v>
      </c>
      <c r="C8" s="99">
        <v>6795</v>
      </c>
      <c r="D8" s="100">
        <v>-7.057407650550617</v>
      </c>
      <c r="E8"/>
      <c r="F8" s="94" t="s">
        <v>22</v>
      </c>
      <c r="G8" s="181">
        <v>1606.01122422</v>
      </c>
      <c r="H8" s="181"/>
    </row>
    <row r="9" spans="2:8" ht="15">
      <c r="B9" s="84">
        <v>2004</v>
      </c>
      <c r="C9" s="99">
        <v>7424.300000000001</v>
      </c>
      <c r="D9" s="100">
        <v>4.368023609683047</v>
      </c>
      <c r="E9"/>
      <c r="F9" s="94" t="s">
        <v>23</v>
      </c>
      <c r="G9" s="181">
        <v>2947.9083202</v>
      </c>
      <c r="H9" s="181"/>
    </row>
    <row r="10" spans="2:8" ht="15">
      <c r="B10" s="84">
        <v>2005</v>
      </c>
      <c r="C10" s="99">
        <v>8522</v>
      </c>
      <c r="D10" s="100">
        <v>10.383087698567483</v>
      </c>
      <c r="E10"/>
      <c r="F10" s="94"/>
      <c r="G10" s="95"/>
      <c r="H10" s="181"/>
    </row>
    <row r="11" spans="2:8" ht="15">
      <c r="B11" s="84">
        <v>2006</v>
      </c>
      <c r="C11" s="99">
        <v>10187.5</v>
      </c>
      <c r="D11" s="100">
        <v>15.356705188342135</v>
      </c>
      <c r="E11"/>
      <c r="F11" s="94"/>
      <c r="G11" s="95"/>
      <c r="H11" s="181"/>
    </row>
    <row r="12" spans="2:8" ht="15">
      <c r="B12" s="84">
        <v>2007</v>
      </c>
      <c r="C12" s="99">
        <v>12509.8</v>
      </c>
      <c r="D12" s="100">
        <v>18.11032387740621</v>
      </c>
      <c r="E12"/>
      <c r="F12" s="94"/>
      <c r="G12" s="95"/>
      <c r="H12" s="181"/>
    </row>
    <row r="13" spans="2:8" ht="15">
      <c r="B13" s="84">
        <v>2008</v>
      </c>
      <c r="C13" s="99">
        <v>8944.199999999999</v>
      </c>
      <c r="D13" s="100">
        <v>-31.98805386394192</v>
      </c>
      <c r="E13"/>
      <c r="F13" s="94"/>
      <c r="G13" s="95"/>
      <c r="H13" s="181"/>
    </row>
    <row r="14" spans="2:8" ht="15">
      <c r="B14" s="84">
        <v>2009</v>
      </c>
      <c r="C14" s="99">
        <v>11237.599999999999</v>
      </c>
      <c r="D14" s="100">
        <v>19.32037144734846</v>
      </c>
      <c r="E14"/>
      <c r="F14" s="94"/>
      <c r="G14" s="95"/>
      <c r="H14" s="181"/>
    </row>
    <row r="15" spans="2:7" ht="15">
      <c r="B15" s="84">
        <v>2010</v>
      </c>
      <c r="C15" s="99">
        <v>17137.399999999998</v>
      </c>
      <c r="D15" s="100">
        <v>46.41448237528323</v>
      </c>
      <c r="E15"/>
      <c r="F15" s="94"/>
      <c r="G15" s="95"/>
    </row>
    <row r="16" spans="2:7" ht="15">
      <c r="B16" s="84">
        <v>2011</v>
      </c>
      <c r="C16" s="99">
        <v>21226.389999999996</v>
      </c>
      <c r="D16" s="100">
        <v>19.778721374538666</v>
      </c>
      <c r="E16"/>
      <c r="F16" s="94"/>
      <c r="G16" s="95"/>
    </row>
    <row r="17" spans="2:7" ht="15">
      <c r="B17" s="84">
        <v>2012</v>
      </c>
      <c r="C17" s="99">
        <v>26304.3</v>
      </c>
      <c r="D17" s="100">
        <v>19.028749304728997</v>
      </c>
      <c r="E17"/>
      <c r="F17" s="94"/>
      <c r="G17" s="95"/>
    </row>
    <row r="18" spans="2:5" ht="15">
      <c r="B18" s="84">
        <v>2013</v>
      </c>
      <c r="C18" s="99">
        <v>56009.57983686302</v>
      </c>
      <c r="D18" s="100">
        <v>-42.59570028088125</v>
      </c>
      <c r="E18"/>
    </row>
    <row r="19" spans="2:7" ht="15">
      <c r="B19" s="84">
        <v>2014</v>
      </c>
      <c r="C19" s="89">
        <v>26396.1277707658</v>
      </c>
      <c r="D19" s="100">
        <v>61.89516774069983</v>
      </c>
      <c r="E19"/>
      <c r="F19" s="94"/>
      <c r="G19" s="96"/>
    </row>
    <row r="20" spans="2:7" ht="15">
      <c r="B20" s="84">
        <v>2015</v>
      </c>
      <c r="C20" s="89">
        <v>28484.784378099328</v>
      </c>
      <c r="D20" s="100">
        <v>5.055375633205905</v>
      </c>
      <c r="E20"/>
      <c r="F20" s="97" t="s">
        <v>17</v>
      </c>
      <c r="G20" s="98">
        <f>SUM(G7:G17)</f>
        <v>6689.606236420001</v>
      </c>
    </row>
    <row r="21" spans="2:7" ht="15">
      <c r="B21" s="84"/>
      <c r="C21" s="85"/>
      <c r="D21" s="86"/>
      <c r="E21"/>
      <c r="F21" s="97"/>
      <c r="G21" s="98"/>
    </row>
    <row r="22" spans="2:7" ht="15">
      <c r="B22" s="84"/>
      <c r="C22" s="85"/>
      <c r="D22" s="86"/>
      <c r="E22"/>
      <c r="F22" s="97"/>
      <c r="G22" s="98"/>
    </row>
    <row r="23" spans="2:7" ht="15">
      <c r="B23" s="84"/>
      <c r="C23" s="85"/>
      <c r="D23" s="86"/>
      <c r="E23"/>
      <c r="F23" s="97"/>
      <c r="G23" s="98"/>
    </row>
    <row r="24" spans="3:5" ht="15">
      <c r="C24" s="85"/>
      <c r="E24"/>
    </row>
    <row r="25" spans="3:5" ht="26.25" customHeight="1">
      <c r="C25" s="85"/>
      <c r="E25"/>
    </row>
    <row r="26" spans="2:6" ht="15">
      <c r="B26" s="83" t="s">
        <v>186</v>
      </c>
      <c r="C26" s="85"/>
      <c r="E26"/>
      <c r="F26" s="83" t="s">
        <v>186</v>
      </c>
    </row>
    <row r="27" spans="2:6" ht="15.75">
      <c r="B27" s="59" t="s">
        <v>130</v>
      </c>
      <c r="C27" s="60"/>
      <c r="E27"/>
      <c r="F27" s="59" t="s">
        <v>130</v>
      </c>
    </row>
    <row r="28" ht="12.75">
      <c r="C28" s="59"/>
    </row>
  </sheetData>
  <sheetProtection/>
  <mergeCells count="4">
    <mergeCell ref="B4:D4"/>
    <mergeCell ref="B3:D3"/>
    <mergeCell ref="F3:G3"/>
    <mergeCell ref="F4:G4"/>
  </mergeCells>
  <hyperlinks>
    <hyperlink ref="A1" location="Índice!A1" display="Regreso al menú"/>
  </hyperlinks>
  <printOptions/>
  <pageMargins left="0.7086614173228347" right="0.4" top="0.7480314960629921" bottom="0.7480314960629921" header="0.31496062992125984" footer="0.31496062992125984"/>
  <pageSetup fitToHeight="1" fitToWidth="1" horizontalDpi="600" verticalDpi="600" orientation="portrait" scale="9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showGridLines="0" zoomScalePageLayoutView="0" workbookViewId="0" topLeftCell="A1">
      <selection activeCell="W1" sqref="W1:W16384"/>
    </sheetView>
  </sheetViews>
  <sheetFormatPr defaultColWidth="11.421875" defaultRowHeight="15"/>
  <cols>
    <col min="1" max="2" width="11.421875" style="170" customWidth="1"/>
    <col min="3" max="3" width="9.00390625" style="170" customWidth="1"/>
    <col min="4" max="4" width="10.421875" style="170" bestFit="1" customWidth="1"/>
    <col min="5" max="5" width="9.00390625" style="170" bestFit="1" customWidth="1"/>
    <col min="6" max="6" width="10.421875" style="170" bestFit="1" customWidth="1"/>
    <col min="7" max="7" width="9.00390625" style="170" bestFit="1" customWidth="1"/>
    <col min="8" max="8" width="10.421875" style="170" bestFit="1" customWidth="1"/>
    <col min="9" max="10" width="11.421875" style="170" customWidth="1"/>
    <col min="11" max="11" width="8.7109375" style="170" bestFit="1" customWidth="1"/>
    <col min="12" max="12" width="10.421875" style="170" bestFit="1" customWidth="1"/>
    <col min="13" max="13" width="8.7109375" style="170" bestFit="1" customWidth="1"/>
    <col min="14" max="14" width="10.421875" style="170" bestFit="1" customWidth="1"/>
    <col min="15" max="15" width="8.7109375" style="170" bestFit="1" customWidth="1"/>
    <col min="16" max="16" width="10.421875" style="170" bestFit="1" customWidth="1"/>
    <col min="17" max="17" width="12.57421875" style="170" bestFit="1" customWidth="1"/>
    <col min="18" max="18" width="11.421875" style="170" customWidth="1"/>
    <col min="19" max="19" width="9.00390625" style="170" bestFit="1" customWidth="1"/>
    <col min="20" max="20" width="11.28125" style="170" customWidth="1"/>
    <col min="21" max="21" width="11.421875" style="170" customWidth="1"/>
    <col min="22" max="22" width="15.00390625" style="170" bestFit="1" customWidth="1"/>
    <col min="23" max="23" width="14.8515625" style="170" bestFit="1" customWidth="1"/>
    <col min="24" max="16384" width="11.421875" style="170" customWidth="1"/>
  </cols>
  <sheetData>
    <row r="1" spans="1:2" ht="15.75">
      <c r="A1" s="20" t="s">
        <v>60</v>
      </c>
      <c r="B1" s="81"/>
    </row>
    <row r="2" spans="1:2" ht="15.75">
      <c r="A2" s="165"/>
      <c r="B2" s="81"/>
    </row>
    <row r="3" spans="2:23" s="171" customFormat="1" ht="14.25">
      <c r="B3" s="408" t="s">
        <v>11</v>
      </c>
      <c r="C3" s="408"/>
      <c r="D3" s="408"/>
      <c r="E3" s="408"/>
      <c r="F3" s="408"/>
      <c r="G3" s="408"/>
      <c r="H3" s="408"/>
      <c r="J3" s="408" t="s">
        <v>209</v>
      </c>
      <c r="K3" s="408"/>
      <c r="L3" s="408"/>
      <c r="M3" s="408"/>
      <c r="N3" s="408"/>
      <c r="O3" s="408"/>
      <c r="P3" s="408"/>
      <c r="R3" s="409" t="s">
        <v>210</v>
      </c>
      <c r="S3" s="409"/>
      <c r="T3" s="409"/>
      <c r="U3" s="409"/>
      <c r="V3" s="409"/>
      <c r="W3" s="409"/>
    </row>
    <row r="4" spans="2:23" s="171" customFormat="1" ht="14.25">
      <c r="B4" s="408" t="s">
        <v>211</v>
      </c>
      <c r="C4" s="408"/>
      <c r="D4" s="408"/>
      <c r="E4" s="408"/>
      <c r="F4" s="408"/>
      <c r="G4" s="408"/>
      <c r="H4" s="408"/>
      <c r="J4" s="408" t="s">
        <v>212</v>
      </c>
      <c r="K4" s="408"/>
      <c r="L4" s="408"/>
      <c r="M4" s="408"/>
      <c r="N4" s="408"/>
      <c r="O4" s="408"/>
      <c r="P4" s="408"/>
      <c r="R4" s="408" t="s">
        <v>273</v>
      </c>
      <c r="S4" s="408"/>
      <c r="T4" s="408"/>
      <c r="U4" s="408"/>
      <c r="V4" s="408"/>
      <c r="W4" s="408"/>
    </row>
    <row r="5" spans="2:23" s="171" customFormat="1" ht="14.25">
      <c r="B5" s="408" t="s">
        <v>367</v>
      </c>
      <c r="C5" s="408"/>
      <c r="D5" s="408"/>
      <c r="E5" s="408"/>
      <c r="F5" s="408"/>
      <c r="G5" s="408"/>
      <c r="H5" s="408"/>
      <c r="J5" s="408" t="s">
        <v>367</v>
      </c>
      <c r="K5" s="408"/>
      <c r="L5" s="408"/>
      <c r="M5" s="408"/>
      <c r="N5" s="408"/>
      <c r="O5" s="408"/>
      <c r="P5" s="408"/>
      <c r="R5" s="408" t="s">
        <v>367</v>
      </c>
      <c r="S5" s="408"/>
      <c r="T5" s="408"/>
      <c r="U5" s="408"/>
      <c r="V5" s="408"/>
      <c r="W5" s="408"/>
    </row>
    <row r="6" spans="2:23" s="171" customFormat="1" ht="14.25">
      <c r="B6" s="153"/>
      <c r="C6" s="408" t="s">
        <v>213</v>
      </c>
      <c r="D6" s="408"/>
      <c r="E6" s="408" t="s">
        <v>214</v>
      </c>
      <c r="F6" s="408"/>
      <c r="G6" s="408" t="s">
        <v>215</v>
      </c>
      <c r="H6" s="408"/>
      <c r="J6" s="153"/>
      <c r="K6" s="408" t="s">
        <v>213</v>
      </c>
      <c r="L6" s="408"/>
      <c r="M6" s="408" t="s">
        <v>214</v>
      </c>
      <c r="N6" s="408"/>
      <c r="O6" s="408" t="s">
        <v>215</v>
      </c>
      <c r="P6" s="408"/>
      <c r="R6" s="408"/>
      <c r="S6" s="408"/>
      <c r="T6" s="408"/>
      <c r="U6" s="408"/>
      <c r="V6" s="408"/>
      <c r="W6" s="408"/>
    </row>
    <row r="7" spans="2:23" s="171" customFormat="1" ht="54.75" customHeight="1">
      <c r="B7" s="153" t="s">
        <v>197</v>
      </c>
      <c r="C7" s="154" t="s">
        <v>216</v>
      </c>
      <c r="D7" s="154" t="s">
        <v>217</v>
      </c>
      <c r="E7" s="154" t="s">
        <v>216</v>
      </c>
      <c r="F7" s="154" t="s">
        <v>217</v>
      </c>
      <c r="G7" s="154" t="s">
        <v>216</v>
      </c>
      <c r="H7" s="154" t="s">
        <v>217</v>
      </c>
      <c r="J7" s="153" t="s">
        <v>197</v>
      </c>
      <c r="K7" s="154" t="s">
        <v>299</v>
      </c>
      <c r="L7" s="154" t="s">
        <v>217</v>
      </c>
      <c r="M7" s="198" t="s">
        <v>299</v>
      </c>
      <c r="N7" s="154" t="s">
        <v>217</v>
      </c>
      <c r="O7" s="198" t="s">
        <v>299</v>
      </c>
      <c r="P7" s="154" t="s">
        <v>217</v>
      </c>
      <c r="R7" s="153" t="s">
        <v>197</v>
      </c>
      <c r="S7" s="198" t="s">
        <v>216</v>
      </c>
      <c r="T7" s="154" t="s">
        <v>218</v>
      </c>
      <c r="U7" s="154" t="s">
        <v>219</v>
      </c>
      <c r="V7" s="154" t="s">
        <v>220</v>
      </c>
      <c r="W7" s="154" t="s">
        <v>221</v>
      </c>
    </row>
    <row r="8" spans="2:23" s="171" customFormat="1" ht="15.75" customHeight="1">
      <c r="B8" s="371">
        <v>2007</v>
      </c>
      <c r="C8" s="301">
        <v>12291</v>
      </c>
      <c r="D8" s="302">
        <v>34.96054023269058</v>
      </c>
      <c r="E8" s="301">
        <v>4217</v>
      </c>
      <c r="F8" s="302">
        <v>50.72326298316339</v>
      </c>
      <c r="G8" s="301">
        <v>12301</v>
      </c>
      <c r="H8" s="302">
        <v>39.05373546866108</v>
      </c>
      <c r="I8" s="300"/>
      <c r="J8" s="371">
        <v>2007</v>
      </c>
      <c r="K8" s="303">
        <v>14521.21772934</v>
      </c>
      <c r="L8" s="302">
        <v>42.306240958892516</v>
      </c>
      <c r="M8" s="303">
        <v>9616.8</v>
      </c>
      <c r="N8" s="302">
        <v>50.716454537892034</v>
      </c>
      <c r="O8" s="303">
        <v>11619.052311509999</v>
      </c>
      <c r="P8" s="302">
        <v>58.44166733300068</v>
      </c>
      <c r="Q8" s="300"/>
      <c r="R8" s="371">
        <v>2007</v>
      </c>
      <c r="S8" s="301">
        <v>736</v>
      </c>
      <c r="T8" s="301">
        <v>628</v>
      </c>
      <c r="U8" s="302">
        <v>85.32608695652173</v>
      </c>
      <c r="V8" s="301">
        <v>108</v>
      </c>
      <c r="W8" s="302">
        <v>14.673913043478262</v>
      </c>
    </row>
    <row r="9" spans="2:23" s="171" customFormat="1" ht="15.75" customHeight="1">
      <c r="B9" s="371">
        <v>2008</v>
      </c>
      <c r="C9" s="301">
        <v>10148</v>
      </c>
      <c r="D9" s="302">
        <v>50.049270792274335</v>
      </c>
      <c r="E9" s="301">
        <v>4186</v>
      </c>
      <c r="F9" s="302">
        <v>53.67892976588629</v>
      </c>
      <c r="G9" s="301">
        <v>10331</v>
      </c>
      <c r="H9" s="302">
        <v>53.17007066111703</v>
      </c>
      <c r="I9" s="300"/>
      <c r="J9" s="371">
        <v>2008</v>
      </c>
      <c r="K9" s="303">
        <v>26809.679837069998</v>
      </c>
      <c r="L9" s="302">
        <v>49.54333193846756</v>
      </c>
      <c r="M9" s="303">
        <v>13580.96331743</v>
      </c>
      <c r="N9" s="302">
        <v>57.91345235831456</v>
      </c>
      <c r="O9" s="303">
        <v>34609.90809572</v>
      </c>
      <c r="P9" s="302">
        <v>81.31857471713552</v>
      </c>
      <c r="Q9" s="300"/>
      <c r="R9" s="371">
        <v>2008</v>
      </c>
      <c r="S9" s="301">
        <v>498</v>
      </c>
      <c r="T9" s="301">
        <v>417</v>
      </c>
      <c r="U9" s="302">
        <v>83.73493975903614</v>
      </c>
      <c r="V9" s="301">
        <v>81</v>
      </c>
      <c r="W9" s="302">
        <v>16.265060240963855</v>
      </c>
    </row>
    <row r="10" spans="2:23" s="171" customFormat="1" ht="15.75" customHeight="1">
      <c r="B10" s="371">
        <v>2009</v>
      </c>
      <c r="C10" s="301">
        <v>8394</v>
      </c>
      <c r="D10" s="302">
        <v>46.22349297116988</v>
      </c>
      <c r="E10" s="301">
        <v>3976</v>
      </c>
      <c r="F10" s="302">
        <v>59.98490945674044</v>
      </c>
      <c r="G10" s="301">
        <v>8909</v>
      </c>
      <c r="H10" s="302">
        <v>54.618924682904925</v>
      </c>
      <c r="I10" s="300"/>
      <c r="J10" s="371">
        <v>2009</v>
      </c>
      <c r="K10" s="303">
        <v>14665</v>
      </c>
      <c r="L10" s="302">
        <v>50.28298670303444</v>
      </c>
      <c r="M10" s="303">
        <v>8191</v>
      </c>
      <c r="N10" s="302">
        <v>56.110365034794285</v>
      </c>
      <c r="O10" s="303">
        <v>19446</v>
      </c>
      <c r="P10" s="302">
        <v>71.62398436696493</v>
      </c>
      <c r="Q10" s="300"/>
      <c r="R10" s="371">
        <v>2009</v>
      </c>
      <c r="S10" s="301">
        <v>749</v>
      </c>
      <c r="T10" s="301">
        <v>633</v>
      </c>
      <c r="U10" s="302">
        <v>84.51268357810414</v>
      </c>
      <c r="V10" s="301">
        <v>116</v>
      </c>
      <c r="W10" s="302">
        <v>15.48731642189586</v>
      </c>
    </row>
    <row r="11" spans="2:23" s="171" customFormat="1" ht="15.75" customHeight="1">
      <c r="B11" s="371">
        <v>2010</v>
      </c>
      <c r="C11" s="301">
        <v>8487</v>
      </c>
      <c r="D11" s="302">
        <v>47.60221515258631</v>
      </c>
      <c r="E11" s="301">
        <v>4089</v>
      </c>
      <c r="F11" s="302">
        <v>61.799951088285646</v>
      </c>
      <c r="G11" s="301">
        <v>9005</v>
      </c>
      <c r="H11" s="302">
        <v>57.47917823431427</v>
      </c>
      <c r="I11" s="300"/>
      <c r="J11" s="371">
        <v>2010</v>
      </c>
      <c r="K11" s="303">
        <v>19180.78297403</v>
      </c>
      <c r="L11" s="302">
        <v>51.016096127143925</v>
      </c>
      <c r="M11" s="303">
        <v>9074.925063319999</v>
      </c>
      <c r="N11" s="302">
        <v>61.14480438706777</v>
      </c>
      <c r="O11" s="303">
        <v>12814.557676780001</v>
      </c>
      <c r="P11" s="302">
        <v>60.72737935942102</v>
      </c>
      <c r="Q11" s="300"/>
      <c r="R11" s="371">
        <v>2010</v>
      </c>
      <c r="S11" s="301">
        <v>759</v>
      </c>
      <c r="T11" s="301">
        <v>654</v>
      </c>
      <c r="U11" s="302">
        <v>86.16600790513834</v>
      </c>
      <c r="V11" s="301">
        <v>105</v>
      </c>
      <c r="W11" s="302">
        <v>13.83399209486166</v>
      </c>
    </row>
    <row r="12" spans="2:23" s="171" customFormat="1" ht="15.75" customHeight="1">
      <c r="B12" s="371">
        <v>2011</v>
      </c>
      <c r="C12" s="301">
        <v>9074</v>
      </c>
      <c r="D12" s="302">
        <v>49.052237161119685</v>
      </c>
      <c r="E12" s="301">
        <v>4213</v>
      </c>
      <c r="F12" s="302">
        <v>55.58984096843105</v>
      </c>
      <c r="G12" s="301">
        <v>9407</v>
      </c>
      <c r="H12" s="302">
        <v>54.48070585734028</v>
      </c>
      <c r="I12" s="300"/>
      <c r="J12" s="371">
        <v>2011</v>
      </c>
      <c r="K12" s="303">
        <v>27426.3514092</v>
      </c>
      <c r="L12" s="302">
        <v>59.295370572823714</v>
      </c>
      <c r="M12" s="303">
        <v>14818.392148439998</v>
      </c>
      <c r="N12" s="302">
        <v>66.28861589922292</v>
      </c>
      <c r="O12" s="303">
        <v>18495.66799694</v>
      </c>
      <c r="P12" s="302">
        <v>68.27185549231916</v>
      </c>
      <c r="Q12" s="300"/>
      <c r="R12" s="371">
        <v>2011</v>
      </c>
      <c r="S12" s="301">
        <v>838</v>
      </c>
      <c r="T12" s="301">
        <v>716</v>
      </c>
      <c r="U12" s="302">
        <v>85.44152744630071</v>
      </c>
      <c r="V12" s="301">
        <v>122</v>
      </c>
      <c r="W12" s="302">
        <v>14.558472553699284</v>
      </c>
    </row>
    <row r="13" spans="2:23" s="171" customFormat="1" ht="15.75" customHeight="1">
      <c r="B13" s="371">
        <v>2012</v>
      </c>
      <c r="C13" s="301">
        <v>9815</v>
      </c>
      <c r="D13" s="302">
        <v>53.22465613856342</v>
      </c>
      <c r="E13" s="301">
        <v>4179</v>
      </c>
      <c r="F13" s="302">
        <v>55.659248624072745</v>
      </c>
      <c r="G13" s="301">
        <v>9052</v>
      </c>
      <c r="H13" s="302">
        <v>53.83340698188246</v>
      </c>
      <c r="I13" s="300"/>
      <c r="J13" s="371">
        <v>2012</v>
      </c>
      <c r="K13" s="303">
        <v>27519.992211300003</v>
      </c>
      <c r="L13" s="302">
        <v>45.660963210012504</v>
      </c>
      <c r="M13" s="303">
        <v>16320.047278</v>
      </c>
      <c r="N13" s="302">
        <v>48.95951306937138</v>
      </c>
      <c r="O13" s="303">
        <v>21050.725011</v>
      </c>
      <c r="P13" s="302">
        <v>57.564946820918784</v>
      </c>
      <c r="Q13" s="300"/>
      <c r="R13" s="371">
        <v>2012</v>
      </c>
      <c r="S13" s="301">
        <v>776</v>
      </c>
      <c r="T13" s="301">
        <v>678</v>
      </c>
      <c r="U13" s="302">
        <v>87.37113402061856</v>
      </c>
      <c r="V13" s="301">
        <v>98</v>
      </c>
      <c r="W13" s="302">
        <v>12.628865979381443</v>
      </c>
    </row>
    <row r="14" spans="2:23" s="171" customFormat="1" ht="15.75" customHeight="1">
      <c r="B14" s="371">
        <v>2013</v>
      </c>
      <c r="C14" s="301">
        <v>8615</v>
      </c>
      <c r="D14" s="302">
        <v>55.113174695298895</v>
      </c>
      <c r="E14" s="301">
        <v>3847</v>
      </c>
      <c r="F14" s="302">
        <v>56.329607486353005</v>
      </c>
      <c r="G14" s="301">
        <v>9380</v>
      </c>
      <c r="H14" s="302">
        <v>54.39232409381663</v>
      </c>
      <c r="I14" s="300"/>
      <c r="J14" s="371">
        <v>2013</v>
      </c>
      <c r="K14" s="303">
        <v>38406.51418148</v>
      </c>
      <c r="L14" s="302">
        <v>68.6823304996525</v>
      </c>
      <c r="M14" s="303">
        <v>25138.00480281</v>
      </c>
      <c r="N14" s="302">
        <v>49.877677965390625</v>
      </c>
      <c r="O14" s="303">
        <v>31981.653015790005</v>
      </c>
      <c r="P14" s="302">
        <v>65.50973954090495</v>
      </c>
      <c r="Q14" s="300"/>
      <c r="R14" s="371">
        <v>2013</v>
      </c>
      <c r="S14" s="301">
        <v>606</v>
      </c>
      <c r="T14" s="301">
        <v>548</v>
      </c>
      <c r="U14" s="302">
        <v>90.42904290429043</v>
      </c>
      <c r="V14" s="301">
        <v>58</v>
      </c>
      <c r="W14" s="302">
        <v>9.570957095709572</v>
      </c>
    </row>
    <row r="15" spans="2:23" s="171" customFormat="1" ht="15.75" customHeight="1">
      <c r="B15" s="371">
        <v>2014</v>
      </c>
      <c r="C15" s="301">
        <v>6828</v>
      </c>
      <c r="D15" s="302">
        <v>54.21792618629174</v>
      </c>
      <c r="E15" s="301">
        <v>3206</v>
      </c>
      <c r="F15" s="302">
        <v>56.26949469744229</v>
      </c>
      <c r="G15" s="301">
        <v>7277</v>
      </c>
      <c r="H15" s="302">
        <v>52.78274014016765</v>
      </c>
      <c r="I15" s="300"/>
      <c r="J15" s="371">
        <v>2014</v>
      </c>
      <c r="K15" s="303">
        <v>43213.70861469999</v>
      </c>
      <c r="L15" s="302">
        <v>62.47708115798206</v>
      </c>
      <c r="M15" s="303">
        <v>24581.6594329</v>
      </c>
      <c r="N15" s="302">
        <v>36.522086361607606</v>
      </c>
      <c r="O15" s="303">
        <v>50994.91461204</v>
      </c>
      <c r="P15" s="302">
        <v>68.63689559346005</v>
      </c>
      <c r="Q15" s="300"/>
      <c r="R15" s="371">
        <v>2014</v>
      </c>
      <c r="S15" s="301">
        <v>699</v>
      </c>
      <c r="T15" s="301">
        <v>597</v>
      </c>
      <c r="U15" s="302">
        <v>85.40772532188842</v>
      </c>
      <c r="V15" s="301">
        <v>102</v>
      </c>
      <c r="W15" s="302">
        <v>14.592274678111588</v>
      </c>
    </row>
    <row r="16" spans="2:23" s="171" customFormat="1" ht="15.75" customHeight="1">
      <c r="B16" s="371">
        <v>2015</v>
      </c>
      <c r="C16" s="301">
        <v>7457</v>
      </c>
      <c r="D16" s="302">
        <v>56.899557462786646</v>
      </c>
      <c r="E16" s="301">
        <v>2757</v>
      </c>
      <c r="F16" s="302">
        <v>63.65614798694232</v>
      </c>
      <c r="G16" s="301">
        <v>7645</v>
      </c>
      <c r="H16" s="302">
        <v>53.23741007194245</v>
      </c>
      <c r="I16" s="300"/>
      <c r="J16" s="371">
        <v>2015</v>
      </c>
      <c r="K16" s="303">
        <v>44641.07900431</v>
      </c>
      <c r="L16" s="302">
        <v>70.22249895347154</v>
      </c>
      <c r="M16" s="303">
        <v>24228.693595720004</v>
      </c>
      <c r="N16" s="302">
        <v>68.68558586187966</v>
      </c>
      <c r="O16" s="303">
        <v>31840.141068800003</v>
      </c>
      <c r="P16" s="302">
        <v>65.18810385550925</v>
      </c>
      <c r="Q16" s="300"/>
      <c r="R16" s="371">
        <v>2015</v>
      </c>
      <c r="S16" s="301">
        <v>560</v>
      </c>
      <c r="T16" s="301">
        <v>494</v>
      </c>
      <c r="U16" s="302">
        <v>88.21428571428571</v>
      </c>
      <c r="V16" s="301">
        <v>66</v>
      </c>
      <c r="W16" s="302">
        <v>11.785714285714285</v>
      </c>
    </row>
    <row r="17" spans="2:23" s="171" customFormat="1" ht="15.75" customHeight="1">
      <c r="B17" s="371">
        <v>2016</v>
      </c>
      <c r="C17" s="301">
        <v>6167</v>
      </c>
      <c r="D17" s="302">
        <v>50.28376844494892</v>
      </c>
      <c r="E17" s="301">
        <v>2500</v>
      </c>
      <c r="F17" s="302">
        <v>64.08</v>
      </c>
      <c r="G17" s="301">
        <v>6530</v>
      </c>
      <c r="H17" s="302">
        <v>52.45022970903522</v>
      </c>
      <c r="I17" s="300"/>
      <c r="J17" s="371">
        <v>2016</v>
      </c>
      <c r="K17" s="303">
        <v>24778.93420809</v>
      </c>
      <c r="L17" s="302">
        <v>62.3175750894827</v>
      </c>
      <c r="M17" s="303">
        <v>32819.384954559995</v>
      </c>
      <c r="N17" s="302">
        <v>40.13858557078073</v>
      </c>
      <c r="O17" s="303">
        <v>26614.017591149997</v>
      </c>
      <c r="P17" s="302">
        <v>51.26741028264431</v>
      </c>
      <c r="Q17" s="300"/>
      <c r="R17" s="371">
        <v>2016</v>
      </c>
      <c r="S17" s="301">
        <v>568</v>
      </c>
      <c r="T17" s="301">
        <v>481</v>
      </c>
      <c r="U17" s="302">
        <v>84.6830985915493</v>
      </c>
      <c r="V17" s="301">
        <v>87</v>
      </c>
      <c r="W17" s="302">
        <v>15.316901408450704</v>
      </c>
    </row>
    <row r="18" spans="2:23" s="171" customFormat="1" ht="15.75" customHeight="1">
      <c r="B18" s="176"/>
      <c r="C18" s="174"/>
      <c r="D18" s="175"/>
      <c r="E18" s="174"/>
      <c r="F18" s="175"/>
      <c r="G18" s="174"/>
      <c r="H18" s="175"/>
      <c r="J18" s="176"/>
      <c r="K18" s="173"/>
      <c r="L18" s="175"/>
      <c r="M18" s="173"/>
      <c r="N18" s="175"/>
      <c r="O18" s="173"/>
      <c r="P18" s="175"/>
      <c r="R18" s="176"/>
      <c r="S18" s="174"/>
      <c r="T18" s="174"/>
      <c r="U18" s="175"/>
      <c r="V18" s="174"/>
      <c r="W18" s="175"/>
    </row>
    <row r="19" spans="2:23" s="171" customFormat="1" ht="15.75" customHeight="1">
      <c r="B19" s="176"/>
      <c r="C19" s="174"/>
      <c r="D19" s="175"/>
      <c r="E19" s="174"/>
      <c r="F19" s="175"/>
      <c r="G19" s="174"/>
      <c r="H19" s="175"/>
      <c r="J19" s="176"/>
      <c r="K19" s="173"/>
      <c r="L19" s="175"/>
      <c r="M19" s="173"/>
      <c r="N19" s="175"/>
      <c r="O19" s="173"/>
      <c r="P19" s="175"/>
      <c r="R19" s="176"/>
      <c r="S19" s="174"/>
      <c r="T19" s="174"/>
      <c r="U19" s="175"/>
      <c r="V19" s="174"/>
      <c r="W19" s="175"/>
    </row>
    <row r="20" spans="2:23" s="171" customFormat="1" ht="12.75">
      <c r="B20" s="176"/>
      <c r="C20" s="176"/>
      <c r="D20" s="176"/>
      <c r="E20" s="176"/>
      <c r="F20" s="176"/>
      <c r="G20" s="176"/>
      <c r="H20" s="176"/>
      <c r="J20" s="176"/>
      <c r="K20" s="173"/>
      <c r="L20" s="175"/>
      <c r="M20" s="173"/>
      <c r="N20" s="175"/>
      <c r="O20" s="173"/>
      <c r="P20" s="175"/>
      <c r="R20" s="176"/>
      <c r="S20" s="174"/>
      <c r="T20" s="174"/>
      <c r="U20" s="175"/>
      <c r="V20" s="174"/>
      <c r="W20" s="175"/>
    </row>
    <row r="21" spans="2:23" s="171" customFormat="1" ht="12.75">
      <c r="B21" s="176"/>
      <c r="C21" s="176"/>
      <c r="D21" s="176"/>
      <c r="E21" s="176"/>
      <c r="F21" s="176"/>
      <c r="G21" s="176"/>
      <c r="H21" s="176"/>
      <c r="J21" s="176"/>
      <c r="K21" s="173"/>
      <c r="L21" s="175"/>
      <c r="M21" s="173"/>
      <c r="N21" s="175"/>
      <c r="O21" s="173"/>
      <c r="P21" s="175"/>
      <c r="R21" s="176"/>
      <c r="S21" s="174"/>
      <c r="T21" s="174"/>
      <c r="U21" s="175"/>
      <c r="V21" s="174"/>
      <c r="W21" s="175"/>
    </row>
    <row r="22" spans="2:23" s="171" customFormat="1" ht="12.75">
      <c r="B22" s="176"/>
      <c r="C22" s="176"/>
      <c r="D22" s="176"/>
      <c r="E22" s="176"/>
      <c r="F22" s="176"/>
      <c r="G22" s="176"/>
      <c r="H22" s="176"/>
      <c r="J22" s="176"/>
      <c r="K22" s="173"/>
      <c r="L22" s="175"/>
      <c r="M22" s="173"/>
      <c r="N22" s="175"/>
      <c r="O22" s="173"/>
      <c r="P22" s="175"/>
      <c r="R22" s="176"/>
      <c r="S22" s="174"/>
      <c r="T22" s="174"/>
      <c r="U22" s="175"/>
      <c r="V22" s="174"/>
      <c r="W22" s="175"/>
    </row>
    <row r="23" spans="2:18" s="171" customFormat="1" ht="12.75">
      <c r="B23" s="83" t="s">
        <v>186</v>
      </c>
      <c r="J23" s="83" t="s">
        <v>186</v>
      </c>
      <c r="R23" s="83" t="s">
        <v>186</v>
      </c>
    </row>
    <row r="24" spans="2:18" s="171" customFormat="1" ht="12.75">
      <c r="B24" s="59" t="s">
        <v>130</v>
      </c>
      <c r="J24" s="59" t="s">
        <v>130</v>
      </c>
      <c r="R24" s="59" t="s">
        <v>130</v>
      </c>
    </row>
    <row r="25" s="171" customFormat="1" ht="12.75"/>
    <row r="26" ht="15.75">
      <c r="W26" s="171"/>
    </row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spans="2:23" ht="15.75">
      <c r="B41" s="176"/>
      <c r="C41" s="174"/>
      <c r="D41" s="175"/>
      <c r="E41" s="174"/>
      <c r="F41" s="175"/>
      <c r="G41" s="174"/>
      <c r="H41" s="175"/>
      <c r="I41" s="171"/>
      <c r="J41" s="176"/>
      <c r="K41" s="172"/>
      <c r="L41" s="175"/>
      <c r="M41" s="172"/>
      <c r="N41" s="175"/>
      <c r="O41" s="172"/>
      <c r="P41" s="175"/>
      <c r="Q41" s="171"/>
      <c r="R41" s="176"/>
      <c r="S41" s="176"/>
      <c r="T41" s="176"/>
      <c r="U41" s="175"/>
      <c r="V41" s="176"/>
      <c r="W41" s="175"/>
    </row>
    <row r="42" spans="2:23" ht="15.75">
      <c r="B42" s="176"/>
      <c r="C42" s="174"/>
      <c r="D42" s="175"/>
      <c r="E42" s="174"/>
      <c r="F42" s="175"/>
      <c r="G42" s="174"/>
      <c r="H42" s="175"/>
      <c r="I42" s="171"/>
      <c r="J42" s="176"/>
      <c r="K42" s="172"/>
      <c r="L42" s="175"/>
      <c r="M42" s="172"/>
      <c r="N42" s="175"/>
      <c r="O42" s="172"/>
      <c r="P42" s="175"/>
      <c r="Q42" s="171"/>
      <c r="R42" s="176"/>
      <c r="S42" s="176"/>
      <c r="T42" s="176"/>
      <c r="U42" s="175"/>
      <c r="V42" s="176"/>
      <c r="W42" s="175"/>
    </row>
    <row r="43" spans="2:23" ht="15.75">
      <c r="B43" s="176"/>
      <c r="C43" s="174"/>
      <c r="D43" s="175"/>
      <c r="E43" s="174"/>
      <c r="F43" s="175"/>
      <c r="G43" s="174"/>
      <c r="H43" s="175"/>
      <c r="I43" s="171"/>
      <c r="J43" s="176"/>
      <c r="K43" s="172"/>
      <c r="L43" s="175"/>
      <c r="M43" s="172"/>
      <c r="N43" s="175"/>
      <c r="O43" s="172"/>
      <c r="P43" s="175"/>
      <c r="Q43" s="171"/>
      <c r="R43" s="176"/>
      <c r="S43" s="176"/>
      <c r="T43" s="176"/>
      <c r="U43" s="175"/>
      <c r="V43" s="176"/>
      <c r="W43" s="175"/>
    </row>
    <row r="44" spans="2:23" ht="15.75">
      <c r="B44" s="176"/>
      <c r="C44" s="174"/>
      <c r="D44" s="175"/>
      <c r="E44" s="174"/>
      <c r="F44" s="175"/>
      <c r="G44" s="174"/>
      <c r="H44" s="175"/>
      <c r="I44" s="171"/>
      <c r="J44" s="176"/>
      <c r="K44" s="172"/>
      <c r="L44" s="175"/>
      <c r="M44" s="172"/>
      <c r="N44" s="175"/>
      <c r="O44" s="172"/>
      <c r="P44" s="175"/>
      <c r="Q44" s="171"/>
      <c r="R44" s="176"/>
      <c r="S44" s="176"/>
      <c r="T44" s="176"/>
      <c r="U44" s="175"/>
      <c r="V44" s="176"/>
      <c r="W44" s="175"/>
    </row>
    <row r="45" spans="2:23" ht="15.75">
      <c r="B45" s="176"/>
      <c r="C45" s="174"/>
      <c r="D45" s="175"/>
      <c r="E45" s="174"/>
      <c r="F45" s="175"/>
      <c r="G45" s="174"/>
      <c r="H45" s="175"/>
      <c r="I45" s="171"/>
      <c r="J45" s="176"/>
      <c r="K45" s="172"/>
      <c r="L45" s="175"/>
      <c r="M45" s="172"/>
      <c r="N45" s="175"/>
      <c r="O45" s="172"/>
      <c r="P45" s="175"/>
      <c r="Q45" s="171"/>
      <c r="R45" s="176"/>
      <c r="S45" s="176"/>
      <c r="T45" s="176"/>
      <c r="U45" s="175"/>
      <c r="V45" s="176"/>
      <c r="W45" s="175"/>
    </row>
    <row r="46" spans="2:23" ht="15.75">
      <c r="B46" s="176"/>
      <c r="C46" s="174"/>
      <c r="D46" s="175"/>
      <c r="E46" s="174"/>
      <c r="F46" s="175"/>
      <c r="G46" s="174"/>
      <c r="H46" s="175"/>
      <c r="I46" s="171"/>
      <c r="J46" s="176"/>
      <c r="K46" s="172"/>
      <c r="L46" s="175"/>
      <c r="M46" s="172"/>
      <c r="N46" s="175"/>
      <c r="O46" s="172"/>
      <c r="P46" s="175"/>
      <c r="Q46" s="171"/>
      <c r="R46" s="176"/>
      <c r="S46" s="176"/>
      <c r="T46" s="176"/>
      <c r="U46" s="175"/>
      <c r="V46" s="176"/>
      <c r="W46" s="175"/>
    </row>
    <row r="47" spans="2:23" ht="15.75">
      <c r="B47" s="176"/>
      <c r="C47" s="174"/>
      <c r="D47" s="175"/>
      <c r="E47" s="174"/>
      <c r="F47" s="175"/>
      <c r="G47" s="174"/>
      <c r="H47" s="175"/>
      <c r="I47" s="171"/>
      <c r="J47" s="176"/>
      <c r="K47" s="172"/>
      <c r="L47" s="175"/>
      <c r="M47" s="172"/>
      <c r="N47" s="175"/>
      <c r="O47" s="172"/>
      <c r="P47" s="175"/>
      <c r="Q47" s="171"/>
      <c r="R47" s="176"/>
      <c r="S47" s="176"/>
      <c r="T47" s="176"/>
      <c r="U47" s="175"/>
      <c r="V47" s="176"/>
      <c r="W47" s="175"/>
    </row>
    <row r="48" spans="2:23" ht="15.75">
      <c r="B48" s="176"/>
      <c r="C48" s="176"/>
      <c r="D48" s="176"/>
      <c r="E48" s="176"/>
      <c r="F48" s="176"/>
      <c r="G48" s="176"/>
      <c r="H48" s="176"/>
      <c r="I48" s="171"/>
      <c r="J48" s="176"/>
      <c r="K48" s="171"/>
      <c r="L48" s="176"/>
      <c r="M48" s="171"/>
      <c r="N48" s="176"/>
      <c r="O48" s="171"/>
      <c r="P48" s="176"/>
      <c r="Q48" s="171"/>
      <c r="R48" s="176"/>
      <c r="S48" s="176"/>
      <c r="T48" s="176"/>
      <c r="U48" s="176"/>
      <c r="V48" s="176"/>
      <c r="W48" s="176"/>
    </row>
    <row r="49" spans="2:23" ht="15.75">
      <c r="B49" s="177"/>
      <c r="C49" s="176"/>
      <c r="D49" s="176"/>
      <c r="E49" s="176"/>
      <c r="F49" s="176"/>
      <c r="G49" s="176"/>
      <c r="H49" s="176"/>
      <c r="I49" s="171"/>
      <c r="J49" s="176"/>
      <c r="K49" s="171"/>
      <c r="L49" s="176"/>
      <c r="M49" s="171"/>
      <c r="N49" s="176"/>
      <c r="O49" s="171"/>
      <c r="P49" s="176"/>
      <c r="Q49" s="171"/>
      <c r="R49" s="176"/>
      <c r="S49" s="176"/>
      <c r="T49" s="176"/>
      <c r="U49" s="176"/>
      <c r="V49" s="176"/>
      <c r="W49" s="176"/>
    </row>
    <row r="50" spans="2:23" ht="15.75">
      <c r="B50" s="177"/>
      <c r="C50" s="176"/>
      <c r="D50" s="176"/>
      <c r="E50" s="176"/>
      <c r="F50" s="176"/>
      <c r="G50" s="176"/>
      <c r="H50" s="176"/>
      <c r="I50" s="171"/>
      <c r="J50" s="176"/>
      <c r="K50" s="171"/>
      <c r="L50" s="176"/>
      <c r="M50" s="171"/>
      <c r="N50" s="176"/>
      <c r="O50" s="171"/>
      <c r="P50" s="176"/>
      <c r="Q50" s="171"/>
      <c r="R50" s="176"/>
      <c r="S50" s="176"/>
      <c r="T50" s="176"/>
      <c r="U50" s="176"/>
      <c r="V50" s="176"/>
      <c r="W50" s="176"/>
    </row>
    <row r="51" ht="15"/>
    <row r="52" ht="15"/>
  </sheetData>
  <sheetProtection/>
  <mergeCells count="15">
    <mergeCell ref="B3:H3"/>
    <mergeCell ref="J3:P3"/>
    <mergeCell ref="R3:W3"/>
    <mergeCell ref="B4:H4"/>
    <mergeCell ref="J4:P4"/>
    <mergeCell ref="R4:W4"/>
    <mergeCell ref="B5:H5"/>
    <mergeCell ref="J5:P5"/>
    <mergeCell ref="R5:W6"/>
    <mergeCell ref="C6:D6"/>
    <mergeCell ref="E6:F6"/>
    <mergeCell ref="G6:H6"/>
    <mergeCell ref="K6:L6"/>
    <mergeCell ref="M6:N6"/>
    <mergeCell ref="O6:P6"/>
  </mergeCells>
  <hyperlinks>
    <hyperlink ref="A1" location="Índice!A1" display="Regreso al menú"/>
  </hyperlinks>
  <printOptions/>
  <pageMargins left="0.7086614173228347" right="0.17" top="0.7480314960629921" bottom="0.7480314960629921" header="0.31496062992125984" footer="0.31496062992125984"/>
  <pageSetup fitToHeight="1" fitToWidth="1" horizontalDpi="600" verticalDpi="600" orientation="landscape" scale="4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2" width="11.421875" style="123" customWidth="1"/>
    <col min="3" max="9" width="13.8515625" style="123" customWidth="1"/>
    <col min="10" max="11" width="14.140625" style="123" customWidth="1"/>
    <col min="12" max="16384" width="11.421875" style="123" customWidth="1"/>
  </cols>
  <sheetData>
    <row r="1" spans="1:2" ht="15.75">
      <c r="A1" s="20" t="s">
        <v>60</v>
      </c>
      <c r="B1" s="75"/>
    </row>
    <row r="2" spans="1:2" ht="12.75">
      <c r="A2" s="22"/>
      <c r="B2" s="75"/>
    </row>
    <row r="3" spans="2:14" ht="14.25">
      <c r="B3" s="382" t="s">
        <v>286</v>
      </c>
      <c r="C3" s="382"/>
      <c r="D3" s="382"/>
      <c r="E3" s="382"/>
      <c r="F3" s="382"/>
      <c r="G3" s="382"/>
      <c r="H3" s="137"/>
      <c r="I3" s="382" t="s">
        <v>287</v>
      </c>
      <c r="J3" s="382"/>
      <c r="K3" s="382"/>
      <c r="L3" s="382"/>
      <c r="M3" s="382"/>
      <c r="N3" s="382"/>
    </row>
    <row r="4" spans="2:14" ht="14.25">
      <c r="B4" s="382" t="s">
        <v>16</v>
      </c>
      <c r="C4" s="382"/>
      <c r="D4" s="382"/>
      <c r="E4" s="382"/>
      <c r="F4" s="382"/>
      <c r="G4" s="382"/>
      <c r="H4" s="137"/>
      <c r="I4" s="382" t="s">
        <v>16</v>
      </c>
      <c r="J4" s="382"/>
      <c r="K4" s="382"/>
      <c r="L4" s="382"/>
      <c r="M4" s="382"/>
      <c r="N4" s="382"/>
    </row>
    <row r="5" spans="2:14" ht="42.75">
      <c r="B5" s="298" t="s">
        <v>197</v>
      </c>
      <c r="C5" s="297" t="s">
        <v>116</v>
      </c>
      <c r="D5" s="297" t="s">
        <v>261</v>
      </c>
      <c r="E5" s="297" t="s">
        <v>256</v>
      </c>
      <c r="F5" s="297" t="s">
        <v>259</v>
      </c>
      <c r="G5" s="297" t="s">
        <v>56</v>
      </c>
      <c r="H5" s="139"/>
      <c r="I5" s="298" t="s">
        <v>197</v>
      </c>
      <c r="J5" s="297" t="s">
        <v>116</v>
      </c>
      <c r="K5" s="297" t="s">
        <v>261</v>
      </c>
      <c r="L5" s="297" t="s">
        <v>256</v>
      </c>
      <c r="M5" s="297" t="s">
        <v>259</v>
      </c>
      <c r="N5" s="297" t="s">
        <v>56</v>
      </c>
    </row>
    <row r="6" spans="2:9" ht="12.75">
      <c r="B6" s="137">
        <v>1990</v>
      </c>
      <c r="C6" s="140">
        <f>SUM(D6:G6)</f>
        <v>79317.27</v>
      </c>
      <c r="D6" s="140">
        <v>32972.12</v>
      </c>
      <c r="E6" s="140">
        <v>26635.576</v>
      </c>
      <c r="F6" s="140">
        <v>11202.762</v>
      </c>
      <c r="G6" s="140">
        <v>8506.812</v>
      </c>
      <c r="H6" s="140"/>
      <c r="I6" s="140"/>
    </row>
    <row r="7" spans="2:9" ht="12.75">
      <c r="B7" s="137">
        <v>1991</v>
      </c>
      <c r="C7" s="140">
        <f aca="true" t="shared" si="0" ref="C7:C31">SUM(D7:G7)</f>
        <v>101641.46</v>
      </c>
      <c r="D7" s="140">
        <v>42990.452</v>
      </c>
      <c r="E7" s="140">
        <v>32532.6</v>
      </c>
      <c r="F7" s="140">
        <v>12875.912</v>
      </c>
      <c r="G7" s="140">
        <v>13242.49600000001</v>
      </c>
      <c r="H7" s="140"/>
      <c r="I7" s="140"/>
    </row>
    <row r="8" spans="2:9" ht="12.75">
      <c r="B8" s="137">
        <v>1992</v>
      </c>
      <c r="C8" s="140">
        <f t="shared" si="0"/>
        <v>126763.70000000001</v>
      </c>
      <c r="D8" s="140">
        <v>57944.7</v>
      </c>
      <c r="E8" s="140">
        <v>30451.65</v>
      </c>
      <c r="F8" s="140">
        <v>18189.8</v>
      </c>
      <c r="G8" s="140">
        <v>20177.55</v>
      </c>
      <c r="H8" s="140"/>
      <c r="I8" s="140"/>
    </row>
    <row r="9" spans="2:9" ht="12.75">
      <c r="B9" s="137">
        <v>1993</v>
      </c>
      <c r="C9" s="140">
        <f t="shared" si="0"/>
        <v>143154.323</v>
      </c>
      <c r="D9" s="140">
        <v>69220.8</v>
      </c>
      <c r="E9" s="140">
        <v>33124.688</v>
      </c>
      <c r="F9" s="140">
        <v>19317.217</v>
      </c>
      <c r="G9" s="140">
        <v>21491.618</v>
      </c>
      <c r="H9" s="140"/>
      <c r="I9" s="140"/>
    </row>
    <row r="10" spans="2:9" ht="12.75">
      <c r="B10" s="137">
        <v>1994</v>
      </c>
      <c r="C10" s="140">
        <f t="shared" si="0"/>
        <v>160317.471</v>
      </c>
      <c r="D10" s="140">
        <v>72900.41</v>
      </c>
      <c r="E10" s="140">
        <v>38536.931</v>
      </c>
      <c r="F10" s="140">
        <v>27945.092</v>
      </c>
      <c r="G10" s="140">
        <v>20935.03799999999</v>
      </c>
      <c r="H10" s="140"/>
      <c r="I10" s="140"/>
    </row>
    <row r="11" spans="2:9" ht="12.75">
      <c r="B11" s="137">
        <v>1995</v>
      </c>
      <c r="C11" s="140">
        <f t="shared" si="0"/>
        <v>170305.668</v>
      </c>
      <c r="D11" s="140">
        <v>73705.443</v>
      </c>
      <c r="E11" s="140">
        <v>51785.087</v>
      </c>
      <c r="F11" s="140">
        <v>24709.971</v>
      </c>
      <c r="G11" s="140">
        <v>20105.167000000005</v>
      </c>
      <c r="H11" s="140"/>
      <c r="I11" s="140"/>
    </row>
    <row r="12" spans="2:9" ht="12.75">
      <c r="B12" s="137">
        <v>1996</v>
      </c>
      <c r="C12" s="140">
        <f t="shared" si="0"/>
        <v>226006.204</v>
      </c>
      <c r="D12" s="140">
        <v>97161.996</v>
      </c>
      <c r="E12" s="140">
        <v>72109.605</v>
      </c>
      <c r="F12" s="140">
        <v>29695.233</v>
      </c>
      <c r="G12" s="140">
        <v>27039.370000000003</v>
      </c>
      <c r="H12" s="140"/>
      <c r="I12" s="140"/>
    </row>
    <row r="13" spans="2:9" ht="12.75">
      <c r="B13" s="137">
        <v>1997</v>
      </c>
      <c r="C13" s="140">
        <f t="shared" si="0"/>
        <v>312115.33</v>
      </c>
      <c r="D13" s="140">
        <v>135100.709</v>
      </c>
      <c r="E13" s="140">
        <v>97741.586</v>
      </c>
      <c r="F13" s="140">
        <v>45351.139</v>
      </c>
      <c r="G13" s="140">
        <v>33921.896000000015</v>
      </c>
      <c r="H13" s="140"/>
      <c r="I13" s="140"/>
    </row>
    <row r="14" spans="2:9" ht="12.75">
      <c r="B14" s="137">
        <v>1998</v>
      </c>
      <c r="C14" s="140">
        <f t="shared" si="0"/>
        <v>404225.2029999999</v>
      </c>
      <c r="D14" s="140">
        <v>169476.374</v>
      </c>
      <c r="E14" s="140">
        <v>119871.302</v>
      </c>
      <c r="F14" s="140">
        <v>76598.29</v>
      </c>
      <c r="G14" s="140">
        <v>38279.23699999998</v>
      </c>
      <c r="H14" s="140"/>
      <c r="I14" s="140"/>
    </row>
    <row r="15" spans="2:9" ht="12.75">
      <c r="B15" s="137">
        <v>1999</v>
      </c>
      <c r="C15" s="140">
        <f t="shared" si="0"/>
        <v>521682.406</v>
      </c>
      <c r="D15" s="140">
        <v>216123.404</v>
      </c>
      <c r="E15" s="140">
        <v>151183.503</v>
      </c>
      <c r="F15" s="140">
        <v>106703.716</v>
      </c>
      <c r="G15" s="140">
        <v>47671.78299999998</v>
      </c>
      <c r="H15" s="140"/>
      <c r="I15" s="140"/>
    </row>
    <row r="16" spans="2:9" ht="12.75">
      <c r="B16" s="137">
        <v>2000</v>
      </c>
      <c r="C16" s="140">
        <f t="shared" si="0"/>
        <v>581703.41689</v>
      </c>
      <c r="D16" s="140">
        <v>258754.21</v>
      </c>
      <c r="E16" s="140">
        <v>189605.997</v>
      </c>
      <c r="F16" s="140">
        <v>81544.104</v>
      </c>
      <c r="G16" s="140">
        <v>51799.10589000002</v>
      </c>
      <c r="H16" s="140"/>
      <c r="I16" s="140"/>
    </row>
    <row r="17" spans="2:14" ht="12.75">
      <c r="B17" s="137">
        <v>2001</v>
      </c>
      <c r="C17" s="140">
        <f t="shared" si="0"/>
        <v>654870.334</v>
      </c>
      <c r="D17" s="140">
        <v>285523.14</v>
      </c>
      <c r="E17" s="140">
        <v>208408.098</v>
      </c>
      <c r="F17" s="140">
        <v>110688.842</v>
      </c>
      <c r="G17" s="140">
        <v>50250.254000000015</v>
      </c>
      <c r="H17" s="140"/>
      <c r="I17" s="137">
        <v>2001</v>
      </c>
      <c r="J17" s="140">
        <f aca="true" t="shared" si="1" ref="J17:J31">SUM(K17:N17)</f>
        <v>665997.8999999999</v>
      </c>
      <c r="K17" s="127">
        <v>283823.4</v>
      </c>
      <c r="L17" s="127">
        <v>207236.5</v>
      </c>
      <c r="M17" s="127">
        <v>119999.29999999999</v>
      </c>
      <c r="N17" s="127">
        <v>54938.699999999895</v>
      </c>
    </row>
    <row r="18" spans="2:14" ht="12.75">
      <c r="B18" s="137">
        <v>2002</v>
      </c>
      <c r="C18" s="140">
        <f t="shared" si="0"/>
        <v>728283.774</v>
      </c>
      <c r="D18" s="140">
        <v>318380.336</v>
      </c>
      <c r="E18" s="140">
        <v>218441.65</v>
      </c>
      <c r="F18" s="140">
        <v>136257.219</v>
      </c>
      <c r="G18" s="140">
        <v>55204.56899999996</v>
      </c>
      <c r="H18" s="140"/>
      <c r="I18" s="137">
        <v>2002</v>
      </c>
      <c r="J18" s="140">
        <f t="shared" si="1"/>
        <v>806200</v>
      </c>
      <c r="K18" s="127">
        <v>367734.5</v>
      </c>
      <c r="L18" s="127">
        <v>223738.1</v>
      </c>
      <c r="M18" s="127">
        <v>155075.1</v>
      </c>
      <c r="N18" s="127">
        <v>59652.29999999999</v>
      </c>
    </row>
    <row r="19" spans="2:14" ht="12.75">
      <c r="B19" s="137">
        <v>2003</v>
      </c>
      <c r="C19" s="140">
        <f t="shared" si="0"/>
        <v>768045.327</v>
      </c>
      <c r="D19" s="140">
        <v>337015.451</v>
      </c>
      <c r="E19" s="140">
        <v>254433.414</v>
      </c>
      <c r="F19" s="140">
        <v>117758.199</v>
      </c>
      <c r="G19" s="140">
        <v>58838.263000000064</v>
      </c>
      <c r="H19" s="140"/>
      <c r="I19" s="137">
        <v>2003</v>
      </c>
      <c r="J19" s="140">
        <f t="shared" si="1"/>
        <v>790309.5</v>
      </c>
      <c r="K19" s="127">
        <v>364447.3</v>
      </c>
      <c r="L19" s="127">
        <v>225154.3</v>
      </c>
      <c r="M19" s="127">
        <v>148412.2</v>
      </c>
      <c r="N19" s="127">
        <v>52295.70000000001</v>
      </c>
    </row>
    <row r="20" spans="2:14" ht="12.75">
      <c r="B20" s="137">
        <v>2004</v>
      </c>
      <c r="C20" s="140">
        <f t="shared" si="0"/>
        <v>769385.789</v>
      </c>
      <c r="D20" s="140">
        <v>345217.551</v>
      </c>
      <c r="E20" s="140">
        <v>285022.736</v>
      </c>
      <c r="F20" s="140">
        <v>85245.002</v>
      </c>
      <c r="G20" s="140">
        <v>53900.500000000044</v>
      </c>
      <c r="H20" s="140"/>
      <c r="I20" s="137">
        <v>2004</v>
      </c>
      <c r="J20" s="140">
        <f t="shared" si="1"/>
        <v>821247.3</v>
      </c>
      <c r="K20" s="127">
        <v>361533.7</v>
      </c>
      <c r="L20" s="127">
        <v>271614.9</v>
      </c>
      <c r="M20" s="127">
        <v>137803</v>
      </c>
      <c r="N20" s="127">
        <v>50295.70000000001</v>
      </c>
    </row>
    <row r="21" spans="2:14" ht="12.75">
      <c r="B21" s="137">
        <v>2005</v>
      </c>
      <c r="C21" s="140">
        <f t="shared" si="0"/>
        <v>810510.933</v>
      </c>
      <c r="D21" s="140">
        <v>384521.84</v>
      </c>
      <c r="E21" s="140">
        <v>318431.999</v>
      </c>
      <c r="F21" s="140">
        <v>49627.13</v>
      </c>
      <c r="G21" s="140">
        <v>57929.96399999993</v>
      </c>
      <c r="H21" s="140"/>
      <c r="I21" s="137">
        <v>2005</v>
      </c>
      <c r="J21" s="140">
        <f t="shared" si="1"/>
        <v>864949.3999999999</v>
      </c>
      <c r="K21" s="140">
        <v>388075.6</v>
      </c>
      <c r="L21" s="140">
        <v>313739.9</v>
      </c>
      <c r="M21" s="140">
        <v>110805.90000000001</v>
      </c>
      <c r="N21" s="127">
        <v>52327.9999999999</v>
      </c>
    </row>
    <row r="22" spans="2:14" ht="12.75">
      <c r="B22" s="137">
        <v>2006</v>
      </c>
      <c r="C22" s="140">
        <f t="shared" si="0"/>
        <v>890078.1529999999</v>
      </c>
      <c r="D22" s="140">
        <v>448099.836</v>
      </c>
      <c r="E22" s="140">
        <v>380576.124</v>
      </c>
      <c r="F22" s="140">
        <v>-5241.528</v>
      </c>
      <c r="G22" s="140">
        <v>66643.72100000003</v>
      </c>
      <c r="H22" s="140"/>
      <c r="I22" s="137">
        <v>2006</v>
      </c>
      <c r="J22" s="140">
        <f t="shared" si="1"/>
        <v>887794.1000000001</v>
      </c>
      <c r="K22" s="140">
        <v>388336</v>
      </c>
      <c r="L22" s="140">
        <v>335746.80000000005</v>
      </c>
      <c r="M22" s="140">
        <v>56158.899999999994</v>
      </c>
      <c r="N22" s="127">
        <v>107552.40000000005</v>
      </c>
    </row>
    <row r="23" spans="2:14" ht="12.75">
      <c r="B23" s="137">
        <v>2007</v>
      </c>
      <c r="C23" s="140">
        <f t="shared" si="0"/>
        <v>1002670.031</v>
      </c>
      <c r="D23" s="140">
        <v>527183.636</v>
      </c>
      <c r="E23" s="140">
        <v>409012.492</v>
      </c>
      <c r="F23" s="140">
        <v>-6791.838</v>
      </c>
      <c r="G23" s="140">
        <v>73265.74099999988</v>
      </c>
      <c r="H23" s="140"/>
      <c r="I23" s="137">
        <v>2007</v>
      </c>
      <c r="J23" s="140">
        <f t="shared" si="1"/>
        <v>1005314.2999999999</v>
      </c>
      <c r="K23" s="140">
        <v>452140.4</v>
      </c>
      <c r="L23" s="140">
        <v>428710.7</v>
      </c>
      <c r="M23" s="140">
        <v>59995.50000000001</v>
      </c>
      <c r="N23" s="127">
        <v>64467.69999999989</v>
      </c>
    </row>
    <row r="24" spans="2:14" ht="12.75">
      <c r="B24" s="137">
        <v>2008</v>
      </c>
      <c r="C24" s="140">
        <f t="shared" si="0"/>
        <v>994552.2954700001</v>
      </c>
      <c r="D24" s="140">
        <v>562222.34047</v>
      </c>
      <c r="E24" s="140">
        <v>457248.315</v>
      </c>
      <c r="F24" s="140">
        <v>-168325.183</v>
      </c>
      <c r="G24" s="140">
        <v>143406.82299999995</v>
      </c>
      <c r="H24" s="140"/>
      <c r="I24" s="137">
        <v>2008</v>
      </c>
      <c r="J24" s="140">
        <f t="shared" si="1"/>
        <v>1225884.4700000002</v>
      </c>
      <c r="K24" s="140">
        <v>580983.8</v>
      </c>
      <c r="L24" s="140">
        <v>448359.89999999997</v>
      </c>
      <c r="M24" s="140">
        <v>56822.7</v>
      </c>
      <c r="N24" s="127">
        <v>139718.07000000018</v>
      </c>
    </row>
    <row r="25" spans="2:14" ht="12.75">
      <c r="B25" s="137">
        <v>2009</v>
      </c>
      <c r="C25" s="140">
        <f t="shared" si="0"/>
        <v>1129552.5524000002</v>
      </c>
      <c r="D25" s="140">
        <v>534190.5615700001</v>
      </c>
      <c r="E25" s="140">
        <v>407795.12645</v>
      </c>
      <c r="F25" s="140">
        <v>50567.42464320001</v>
      </c>
      <c r="G25" s="140">
        <v>136999.43973680004</v>
      </c>
      <c r="H25" s="140"/>
      <c r="I25" s="137">
        <v>2009</v>
      </c>
      <c r="J25" s="140">
        <f t="shared" si="1"/>
        <v>1161270.2999999998</v>
      </c>
      <c r="K25" s="140">
        <v>596053.9</v>
      </c>
      <c r="L25" s="140">
        <v>490513.7</v>
      </c>
      <c r="M25" s="140">
        <v>-59627.50000000001</v>
      </c>
      <c r="N25" s="127">
        <v>134330.19999999978</v>
      </c>
    </row>
    <row r="26" spans="2:14" ht="12.75">
      <c r="B26" s="137">
        <v>2010</v>
      </c>
      <c r="C26" s="140">
        <f t="shared" si="0"/>
        <v>1260425.04581</v>
      </c>
      <c r="D26" s="140">
        <v>626530.4128500001</v>
      </c>
      <c r="E26" s="140">
        <v>504509.2610500001</v>
      </c>
      <c r="F26" s="140">
        <v>4463.831753</v>
      </c>
      <c r="G26" s="140">
        <v>124921.54015699986</v>
      </c>
      <c r="H26" s="140"/>
      <c r="I26" s="137">
        <v>2010</v>
      </c>
      <c r="J26" s="140">
        <f t="shared" si="1"/>
        <v>1310716.5</v>
      </c>
      <c r="K26" s="140">
        <v>640875.1000000001</v>
      </c>
      <c r="L26" s="140">
        <v>485554.9</v>
      </c>
      <c r="M26" s="140">
        <v>50057.6</v>
      </c>
      <c r="N26" s="127">
        <v>134228.89999999988</v>
      </c>
    </row>
    <row r="27" spans="2:14" ht="12.75">
      <c r="B27" s="137">
        <v>2011</v>
      </c>
      <c r="C27" s="140">
        <f t="shared" si="0"/>
        <v>1294054.1438400003</v>
      </c>
      <c r="D27" s="140">
        <v>720445.3089699999</v>
      </c>
      <c r="E27" s="140">
        <v>537142.5411</v>
      </c>
      <c r="F27" s="140">
        <v>-76433.505058</v>
      </c>
      <c r="G27" s="140">
        <v>112899.79882800033</v>
      </c>
      <c r="H27" s="140"/>
      <c r="I27" s="137">
        <v>2011</v>
      </c>
      <c r="J27" s="140">
        <f t="shared" si="1"/>
        <v>1464358.9000000001</v>
      </c>
      <c r="K27" s="140">
        <v>688965.2000000001</v>
      </c>
      <c r="L27" s="140">
        <v>555677.1000000001</v>
      </c>
      <c r="M27" s="140">
        <v>69920.8</v>
      </c>
      <c r="N27" s="127">
        <v>149795.79999999976</v>
      </c>
    </row>
    <row r="28" spans="2:14" ht="12.75">
      <c r="B28" s="137">
        <v>2012</v>
      </c>
      <c r="C28" s="140">
        <f t="shared" si="0"/>
        <v>1314439.591</v>
      </c>
      <c r="D28" s="140">
        <v>758912.456</v>
      </c>
      <c r="E28" s="140">
        <v>579987.467</v>
      </c>
      <c r="F28" s="140">
        <v>-130131.407</v>
      </c>
      <c r="G28" s="140">
        <v>105671.07500000007</v>
      </c>
      <c r="H28" s="140"/>
      <c r="I28" s="137">
        <v>2012</v>
      </c>
      <c r="J28" s="140">
        <f t="shared" si="1"/>
        <v>1467299.6</v>
      </c>
      <c r="K28" s="140">
        <v>747986.1000000001</v>
      </c>
      <c r="L28" s="140">
        <v>556234.1</v>
      </c>
      <c r="M28" s="140">
        <v>46022.2</v>
      </c>
      <c r="N28" s="127">
        <v>117057.20000000003</v>
      </c>
    </row>
    <row r="29" spans="2:14" ht="12.75">
      <c r="B29" s="137">
        <v>2013</v>
      </c>
      <c r="C29" s="140">
        <f t="shared" si="0"/>
        <v>1561751.563</v>
      </c>
      <c r="D29" s="140">
        <v>905523.485</v>
      </c>
      <c r="E29" s="140">
        <v>556793.891</v>
      </c>
      <c r="F29" s="140">
        <v>-7423.771</v>
      </c>
      <c r="G29" s="140">
        <v>106857.95800000014</v>
      </c>
      <c r="H29" s="140"/>
      <c r="I29" s="137">
        <v>2013</v>
      </c>
      <c r="J29" s="140">
        <f t="shared" si="1"/>
        <v>1605207.5</v>
      </c>
      <c r="K29" s="140">
        <v>818095.4</v>
      </c>
      <c r="L29" s="140">
        <v>622626</v>
      </c>
      <c r="M29" s="140">
        <v>52982.299999999996</v>
      </c>
      <c r="N29" s="127">
        <v>111503.79999999999</v>
      </c>
    </row>
    <row r="30" spans="2:14" ht="12.75">
      <c r="B30" s="137">
        <v>2014</v>
      </c>
      <c r="C30" s="140">
        <f t="shared" si="0"/>
        <v>1807813.7519999999</v>
      </c>
      <c r="D30" s="140">
        <v>985866.065</v>
      </c>
      <c r="E30" s="140">
        <v>667085.053</v>
      </c>
      <c r="F30" s="140">
        <v>111646.771</v>
      </c>
      <c r="G30" s="140">
        <v>43215.8630000002</v>
      </c>
      <c r="H30" s="140"/>
      <c r="I30" s="137">
        <v>2014</v>
      </c>
      <c r="J30" s="140">
        <f t="shared" si="1"/>
        <v>1770163</v>
      </c>
      <c r="K30" s="140">
        <v>1006377</v>
      </c>
      <c r="L30" s="140">
        <v>609392.7</v>
      </c>
      <c r="M30" s="140">
        <v>134441.8</v>
      </c>
      <c r="N30" s="127">
        <v>19951.50000000006</v>
      </c>
    </row>
    <row r="31" spans="2:14" ht="12.75">
      <c r="B31" s="137">
        <v>2015</v>
      </c>
      <c r="C31" s="140">
        <f t="shared" si="0"/>
        <v>2366465.594</v>
      </c>
      <c r="D31" s="140">
        <v>1237593.183</v>
      </c>
      <c r="E31" s="140">
        <v>707212.835</v>
      </c>
      <c r="F31" s="140">
        <v>354293.503</v>
      </c>
      <c r="G31" s="140">
        <v>67366.07300000032</v>
      </c>
      <c r="H31" s="140"/>
      <c r="I31" s="137">
        <v>2015</v>
      </c>
      <c r="J31" s="140">
        <f t="shared" si="1"/>
        <v>1978980.6</v>
      </c>
      <c r="K31" s="140">
        <v>1059206.2000000002</v>
      </c>
      <c r="L31" s="140">
        <v>703848.5000000001</v>
      </c>
      <c r="M31" s="140">
        <v>159970.59999999998</v>
      </c>
      <c r="N31" s="127">
        <v>55955.299999999814</v>
      </c>
    </row>
    <row r="32" spans="2:14" ht="12.75">
      <c r="B32" s="137"/>
      <c r="C32" s="140"/>
      <c r="D32" s="140"/>
      <c r="E32" s="140"/>
      <c r="F32" s="140"/>
      <c r="G32" s="140"/>
      <c r="H32" s="140"/>
      <c r="I32" s="137"/>
      <c r="J32" s="140"/>
      <c r="K32" s="140"/>
      <c r="L32" s="140"/>
      <c r="M32" s="140"/>
      <c r="N32" s="127"/>
    </row>
    <row r="33" spans="2:14" ht="12.75">
      <c r="B33" s="137"/>
      <c r="C33" s="140"/>
      <c r="D33" s="140"/>
      <c r="E33" s="140"/>
      <c r="F33" s="140"/>
      <c r="G33" s="140"/>
      <c r="H33" s="140"/>
      <c r="I33" s="137"/>
      <c r="J33" s="140"/>
      <c r="K33" s="140"/>
      <c r="L33" s="140"/>
      <c r="M33" s="140"/>
      <c r="N33" s="127"/>
    </row>
    <row r="34" spans="2:14" ht="12.75">
      <c r="B34" s="137"/>
      <c r="C34" s="140"/>
      <c r="D34" s="140"/>
      <c r="E34" s="140"/>
      <c r="F34" s="140"/>
      <c r="G34" s="140"/>
      <c r="H34" s="140"/>
      <c r="I34" s="137"/>
      <c r="J34" s="140"/>
      <c r="K34" s="140"/>
      <c r="L34" s="140"/>
      <c r="M34" s="140"/>
      <c r="N34" s="127"/>
    </row>
    <row r="36" spans="2:9" ht="12.75">
      <c r="B36" s="123" t="s">
        <v>131</v>
      </c>
      <c r="I36" s="123" t="s">
        <v>131</v>
      </c>
    </row>
    <row r="37" spans="2:9" ht="12.75">
      <c r="B37" s="123" t="s">
        <v>419</v>
      </c>
      <c r="I37" s="123" t="s">
        <v>419</v>
      </c>
    </row>
    <row r="38" spans="2:9" ht="12.75">
      <c r="B38" s="123" t="s">
        <v>262</v>
      </c>
      <c r="I38" s="123" t="s">
        <v>262</v>
      </c>
    </row>
    <row r="40" spans="2:14" ht="14.25">
      <c r="B40" s="382" t="s">
        <v>395</v>
      </c>
      <c r="C40" s="382"/>
      <c r="D40" s="382"/>
      <c r="E40" s="382"/>
      <c r="F40" s="382"/>
      <c r="G40" s="382"/>
      <c r="H40" s="137"/>
      <c r="I40" s="382" t="s">
        <v>396</v>
      </c>
      <c r="J40" s="382"/>
      <c r="K40" s="382"/>
      <c r="L40" s="382"/>
      <c r="M40" s="382"/>
      <c r="N40" s="382"/>
    </row>
    <row r="41" spans="2:14" ht="14.25">
      <c r="B41" s="382" t="s">
        <v>16</v>
      </c>
      <c r="C41" s="382"/>
      <c r="D41" s="382"/>
      <c r="E41" s="382"/>
      <c r="F41" s="382"/>
      <c r="G41" s="382"/>
      <c r="H41" s="137"/>
      <c r="I41" s="382" t="s">
        <v>16</v>
      </c>
      <c r="J41" s="382"/>
      <c r="K41" s="382"/>
      <c r="L41" s="382"/>
      <c r="M41" s="382"/>
      <c r="N41" s="382"/>
    </row>
    <row r="42" spans="2:14" ht="42.75">
      <c r="B42" s="298" t="s">
        <v>197</v>
      </c>
      <c r="C42" s="297" t="s">
        <v>116</v>
      </c>
      <c r="D42" s="297" t="s">
        <v>261</v>
      </c>
      <c r="E42" s="297" t="s">
        <v>256</v>
      </c>
      <c r="F42" s="297" t="s">
        <v>259</v>
      </c>
      <c r="G42" s="297" t="s">
        <v>56</v>
      </c>
      <c r="H42" s="139"/>
      <c r="I42" s="298" t="s">
        <v>197</v>
      </c>
      <c r="J42" s="297" t="s">
        <v>116</v>
      </c>
      <c r="K42" s="297" t="s">
        <v>261</v>
      </c>
      <c r="L42" s="297" t="s">
        <v>256</v>
      </c>
      <c r="M42" s="297" t="s">
        <v>259</v>
      </c>
      <c r="N42" s="297" t="s">
        <v>56</v>
      </c>
    </row>
    <row r="43" spans="2:9" ht="12.75">
      <c r="B43" s="137">
        <v>1990</v>
      </c>
      <c r="C43" s="140">
        <v>18808.816</v>
      </c>
      <c r="D43" s="140">
        <v>8279.843</v>
      </c>
      <c r="E43" s="140">
        <v>5894.751</v>
      </c>
      <c r="F43" s="140">
        <v>2728.253</v>
      </c>
      <c r="G43" s="140">
        <f>+C43-SUM(D43:F43)</f>
        <v>1905.9689999999973</v>
      </c>
      <c r="H43" s="140"/>
      <c r="I43" s="140"/>
    </row>
    <row r="44" spans="2:9" ht="12.75">
      <c r="B44" s="137">
        <v>1991</v>
      </c>
      <c r="C44" s="140">
        <v>24966.417</v>
      </c>
      <c r="D44" s="140">
        <v>10656.284</v>
      </c>
      <c r="E44" s="140">
        <v>8200.28</v>
      </c>
      <c r="F44" s="140">
        <v>2933.257</v>
      </c>
      <c r="G44" s="140">
        <f aca="true" t="shared" si="2" ref="G44:G69">+C44-SUM(D44:F44)</f>
        <v>3176.5960000000014</v>
      </c>
      <c r="H44" s="140"/>
      <c r="I44" s="140"/>
    </row>
    <row r="45" spans="2:9" ht="12.75">
      <c r="B45" s="137">
        <v>1992</v>
      </c>
      <c r="C45" s="140">
        <v>30508.863</v>
      </c>
      <c r="D45" s="140">
        <v>14758.2</v>
      </c>
      <c r="E45" s="140">
        <v>6876.763</v>
      </c>
      <c r="F45" s="140">
        <v>4417.9</v>
      </c>
      <c r="G45" s="140">
        <f t="shared" si="2"/>
        <v>4456.000000000004</v>
      </c>
      <c r="H45" s="140"/>
      <c r="I45" s="140"/>
    </row>
    <row r="46" spans="2:9" ht="12.75">
      <c r="B46" s="137">
        <v>1993</v>
      </c>
      <c r="C46" s="140">
        <v>36267.67</v>
      </c>
      <c r="D46" s="140">
        <v>17384.4</v>
      </c>
      <c r="E46" s="140">
        <v>8355.56</v>
      </c>
      <c r="F46" s="140">
        <v>4673.409</v>
      </c>
      <c r="G46" s="140">
        <f t="shared" si="2"/>
        <v>5854.3009999999995</v>
      </c>
      <c r="H46" s="140"/>
      <c r="I46" s="140"/>
    </row>
    <row r="47" spans="2:9" ht="12.75">
      <c r="B47" s="137">
        <v>1994</v>
      </c>
      <c r="C47" s="140">
        <v>40549.119</v>
      </c>
      <c r="D47" s="140">
        <v>18250.5</v>
      </c>
      <c r="E47" s="140">
        <v>10054.937</v>
      </c>
      <c r="F47" s="140">
        <v>6702.513</v>
      </c>
      <c r="G47" s="140">
        <f t="shared" si="2"/>
        <v>5541.169000000002</v>
      </c>
      <c r="H47" s="140"/>
      <c r="I47" s="140"/>
    </row>
    <row r="48" spans="2:9" ht="12.75">
      <c r="B48" s="137">
        <v>1995</v>
      </c>
      <c r="C48" s="140">
        <v>40304.239</v>
      </c>
      <c r="D48" s="140">
        <v>18652.26</v>
      </c>
      <c r="E48" s="140">
        <v>9581.695</v>
      </c>
      <c r="F48" s="140">
        <v>6204.498</v>
      </c>
      <c r="G48" s="140">
        <f t="shared" si="2"/>
        <v>5865.786000000007</v>
      </c>
      <c r="H48" s="140"/>
      <c r="I48" s="140"/>
    </row>
    <row r="49" spans="2:9" ht="12.75">
      <c r="B49" s="137">
        <v>1996</v>
      </c>
      <c r="C49" s="140">
        <v>51837.416</v>
      </c>
      <c r="D49" s="140">
        <v>20414.308</v>
      </c>
      <c r="E49" s="140">
        <v>16531.181</v>
      </c>
      <c r="F49" s="140">
        <v>7455.858</v>
      </c>
      <c r="G49" s="140">
        <f t="shared" si="2"/>
        <v>7436.068999999996</v>
      </c>
      <c r="H49" s="140"/>
      <c r="I49" s="140"/>
    </row>
    <row r="50" spans="2:9" ht="12.75">
      <c r="B50" s="137">
        <v>1997</v>
      </c>
      <c r="C50" s="140">
        <v>72598.593</v>
      </c>
      <c r="D50" s="140">
        <v>32269.499</v>
      </c>
      <c r="E50" s="140">
        <v>23167.11</v>
      </c>
      <c r="F50" s="140">
        <v>8363.643</v>
      </c>
      <c r="G50" s="140">
        <f t="shared" si="2"/>
        <v>8798.341</v>
      </c>
      <c r="H50" s="140"/>
      <c r="I50" s="140"/>
    </row>
    <row r="51" spans="2:9" ht="12.75">
      <c r="B51" s="137">
        <v>1998</v>
      </c>
      <c r="C51" s="140">
        <v>99634.266</v>
      </c>
      <c r="D51" s="140">
        <v>43247.791</v>
      </c>
      <c r="E51" s="140">
        <v>28060.504</v>
      </c>
      <c r="F51" s="140">
        <v>16940.844</v>
      </c>
      <c r="G51" s="140">
        <f t="shared" si="2"/>
        <v>11385.127000000008</v>
      </c>
      <c r="H51" s="140"/>
      <c r="I51" s="140"/>
    </row>
    <row r="52" spans="2:9" ht="12.75">
      <c r="B52" s="137">
        <v>1999</v>
      </c>
      <c r="C52" s="140">
        <v>130962.899</v>
      </c>
      <c r="D52" s="140">
        <v>55005.79</v>
      </c>
      <c r="E52" s="140">
        <v>35176.996</v>
      </c>
      <c r="F52" s="140">
        <v>27348.097</v>
      </c>
      <c r="G52" s="140">
        <f t="shared" si="2"/>
        <v>13432.016000000003</v>
      </c>
      <c r="H52" s="140"/>
      <c r="I52" s="140"/>
    </row>
    <row r="53" spans="2:9" ht="12.75">
      <c r="B53" s="137">
        <v>2000</v>
      </c>
      <c r="C53" s="140">
        <v>149154.131</v>
      </c>
      <c r="D53" s="140">
        <v>66977.129</v>
      </c>
      <c r="E53" s="140">
        <v>44570.903</v>
      </c>
      <c r="F53" s="140">
        <v>24095.883</v>
      </c>
      <c r="G53" s="140">
        <f t="shared" si="2"/>
        <v>13510.215999999986</v>
      </c>
      <c r="H53" s="140"/>
      <c r="I53" s="140"/>
    </row>
    <row r="54" spans="2:14" ht="12.75">
      <c r="B54" s="137">
        <v>2001</v>
      </c>
      <c r="C54" s="140">
        <v>168003.566</v>
      </c>
      <c r="D54" s="140">
        <v>74108.928</v>
      </c>
      <c r="E54" s="140">
        <v>53218.693</v>
      </c>
      <c r="F54" s="140">
        <v>25307.405</v>
      </c>
      <c r="G54" s="140">
        <f t="shared" si="2"/>
        <v>15368.539999999979</v>
      </c>
      <c r="H54" s="140"/>
      <c r="I54" s="137">
        <v>2001</v>
      </c>
      <c r="J54" s="140">
        <v>167565.9</v>
      </c>
      <c r="K54" s="127">
        <v>75350.1</v>
      </c>
      <c r="L54" s="127">
        <v>51520.4</v>
      </c>
      <c r="M54" s="127">
        <v>26608.7</v>
      </c>
      <c r="N54" s="127">
        <f aca="true" t="shared" si="3" ref="N54:N69">+J54-SUM(K54:M54)</f>
        <v>14086.699999999983</v>
      </c>
    </row>
    <row r="55" spans="2:14" ht="12.75">
      <c r="B55" s="137">
        <v>2002</v>
      </c>
      <c r="C55" s="140">
        <v>186354.576</v>
      </c>
      <c r="D55" s="140">
        <v>84292.872</v>
      </c>
      <c r="E55" s="140">
        <v>50840.365</v>
      </c>
      <c r="F55" s="140">
        <v>37004.318</v>
      </c>
      <c r="G55" s="140">
        <f t="shared" si="2"/>
        <v>14217.021000000008</v>
      </c>
      <c r="H55" s="140"/>
      <c r="I55" s="137">
        <v>2002</v>
      </c>
      <c r="J55" s="140">
        <v>203601.9</v>
      </c>
      <c r="K55" s="127">
        <v>93904.9</v>
      </c>
      <c r="L55" s="127">
        <v>55576.1</v>
      </c>
      <c r="M55" s="127">
        <v>38029.6</v>
      </c>
      <c r="N55" s="127">
        <f t="shared" si="3"/>
        <v>16091.299999999988</v>
      </c>
    </row>
    <row r="56" spans="2:14" ht="12.75">
      <c r="B56" s="137">
        <v>2003</v>
      </c>
      <c r="C56" s="140">
        <v>211418.186</v>
      </c>
      <c r="D56" s="140">
        <v>98487.444</v>
      </c>
      <c r="E56" s="140">
        <v>63652.3</v>
      </c>
      <c r="F56" s="140">
        <v>32052.327</v>
      </c>
      <c r="G56" s="140">
        <f t="shared" si="2"/>
        <v>17226.11499999999</v>
      </c>
      <c r="H56" s="140"/>
      <c r="I56" s="137">
        <v>2003</v>
      </c>
      <c r="J56" s="140">
        <v>212461.6</v>
      </c>
      <c r="K56" s="127">
        <v>104298.2</v>
      </c>
      <c r="L56" s="127">
        <v>58687.2</v>
      </c>
      <c r="M56" s="127">
        <v>33033.5</v>
      </c>
      <c r="N56" s="127">
        <f t="shared" si="3"/>
        <v>16442.70000000001</v>
      </c>
    </row>
    <row r="57" spans="2:14" ht="12.75">
      <c r="B57" s="137">
        <v>2004</v>
      </c>
      <c r="C57" s="140">
        <v>223782.476</v>
      </c>
      <c r="D57" s="140">
        <v>107452.523</v>
      </c>
      <c r="E57" s="140">
        <v>69944.558</v>
      </c>
      <c r="F57" s="140">
        <v>28625.795</v>
      </c>
      <c r="G57" s="140">
        <f t="shared" si="2"/>
        <v>17759.600000000006</v>
      </c>
      <c r="H57" s="140"/>
      <c r="I57" s="137">
        <v>2004</v>
      </c>
      <c r="J57" s="140">
        <v>230832.2</v>
      </c>
      <c r="K57" s="127">
        <v>108077.3</v>
      </c>
      <c r="L57" s="127">
        <v>72231.3</v>
      </c>
      <c r="M57" s="127">
        <v>33739.8</v>
      </c>
      <c r="N57" s="127">
        <f t="shared" si="3"/>
        <v>16783.79999999999</v>
      </c>
    </row>
    <row r="58" spans="2:14" ht="12.75">
      <c r="B58" s="137">
        <v>2005</v>
      </c>
      <c r="C58" s="140">
        <v>222855.67</v>
      </c>
      <c r="D58" s="140">
        <v>109493.014</v>
      </c>
      <c r="E58" s="140">
        <v>78613.457</v>
      </c>
      <c r="F58" s="140">
        <v>16782.831</v>
      </c>
      <c r="G58" s="140">
        <f t="shared" si="2"/>
        <v>17966.368000000017</v>
      </c>
      <c r="H58" s="140"/>
      <c r="I58" s="137">
        <v>2005</v>
      </c>
      <c r="J58" s="140">
        <v>231508</v>
      </c>
      <c r="K58" s="140">
        <v>113179.4</v>
      </c>
      <c r="L58" s="140">
        <v>78306.5</v>
      </c>
      <c r="M58" s="140">
        <v>23113.9</v>
      </c>
      <c r="N58" s="127">
        <f t="shared" si="3"/>
        <v>16908.20000000001</v>
      </c>
    </row>
    <row r="59" spans="2:14" ht="12.75">
      <c r="B59" s="137">
        <v>2006</v>
      </c>
      <c r="C59" s="140">
        <v>239184.521</v>
      </c>
      <c r="D59" s="140">
        <v>117388.702</v>
      </c>
      <c r="E59" s="140">
        <v>96901.917</v>
      </c>
      <c r="F59" s="140">
        <v>3578.985</v>
      </c>
      <c r="G59" s="140">
        <f t="shared" si="2"/>
        <v>21314.917000000016</v>
      </c>
      <c r="H59" s="140"/>
      <c r="I59" s="137">
        <v>2006</v>
      </c>
      <c r="J59" s="140">
        <v>280826.4</v>
      </c>
      <c r="K59" s="140">
        <v>116283.4</v>
      </c>
      <c r="L59" s="140">
        <v>85603.9</v>
      </c>
      <c r="M59" s="140">
        <v>9592.8</v>
      </c>
      <c r="N59" s="127">
        <f t="shared" si="3"/>
        <v>69346.30000000005</v>
      </c>
    </row>
    <row r="60" spans="2:14" ht="12.75">
      <c r="B60" s="137">
        <v>2007</v>
      </c>
      <c r="C60" s="140">
        <v>267770.483</v>
      </c>
      <c r="D60" s="140">
        <v>134641.723</v>
      </c>
      <c r="E60" s="140">
        <v>112313.253</v>
      </c>
      <c r="F60" s="140">
        <v>-3520.363</v>
      </c>
      <c r="G60" s="140">
        <f t="shared" si="2"/>
        <v>24335.870000000024</v>
      </c>
      <c r="H60" s="140"/>
      <c r="I60" s="137">
        <v>2007</v>
      </c>
      <c r="J60" s="140">
        <v>269163.6</v>
      </c>
      <c r="K60" s="140">
        <v>127166.2</v>
      </c>
      <c r="L60" s="140">
        <v>110409</v>
      </c>
      <c r="M60" s="140">
        <v>9782.2</v>
      </c>
      <c r="N60" s="127">
        <f t="shared" si="3"/>
        <v>21806.199999999953</v>
      </c>
    </row>
    <row r="61" spans="2:14" ht="12.75">
      <c r="B61" s="137">
        <v>2008</v>
      </c>
      <c r="C61" s="140">
        <v>287281.038</v>
      </c>
      <c r="D61" s="140">
        <v>162290.435</v>
      </c>
      <c r="E61" s="140">
        <v>126494.374</v>
      </c>
      <c r="F61" s="140">
        <v>-43528.518</v>
      </c>
      <c r="G61" s="140">
        <f t="shared" si="2"/>
        <v>42024.746999999974</v>
      </c>
      <c r="H61" s="140"/>
      <c r="I61" s="137">
        <v>2008</v>
      </c>
      <c r="J61" s="140">
        <v>329476.87</v>
      </c>
      <c r="K61" s="140">
        <v>157242.40000000002</v>
      </c>
      <c r="L61" s="140">
        <v>119241.9</v>
      </c>
      <c r="M61" s="140">
        <v>18246.3</v>
      </c>
      <c r="N61" s="127">
        <f t="shared" si="3"/>
        <v>34746.26999999996</v>
      </c>
    </row>
    <row r="62" spans="2:14" ht="12.75">
      <c r="B62" s="137">
        <v>2009</v>
      </c>
      <c r="C62" s="140">
        <v>332022.58274</v>
      </c>
      <c r="D62" s="140">
        <v>149113.80312</v>
      </c>
      <c r="E62" s="140">
        <v>106213.43742999999</v>
      </c>
      <c r="F62" s="140">
        <v>21067.991184</v>
      </c>
      <c r="G62" s="140">
        <f t="shared" si="2"/>
        <v>55627.35100600001</v>
      </c>
      <c r="H62" s="140"/>
      <c r="I62" s="137">
        <v>2009</v>
      </c>
      <c r="J62" s="140">
        <v>314273.5</v>
      </c>
      <c r="K62" s="140">
        <v>171947.2</v>
      </c>
      <c r="L62" s="140">
        <v>130887</v>
      </c>
      <c r="M62" s="140">
        <v>-26899.2</v>
      </c>
      <c r="N62" s="127">
        <f t="shared" si="3"/>
        <v>38338.5</v>
      </c>
    </row>
    <row r="63" spans="2:14" ht="12.75">
      <c r="B63" s="137">
        <v>2010</v>
      </c>
      <c r="C63" s="140">
        <v>353773.72236</v>
      </c>
      <c r="D63" s="140">
        <v>173724.57960000003</v>
      </c>
      <c r="E63" s="140">
        <v>131175.78068</v>
      </c>
      <c r="F63" s="140">
        <v>-1367.3958749999997</v>
      </c>
      <c r="G63" s="140">
        <f t="shared" si="2"/>
        <v>50240.75795499998</v>
      </c>
      <c r="H63" s="140"/>
      <c r="I63" s="137">
        <v>2010</v>
      </c>
      <c r="J63" s="140">
        <v>347637.8</v>
      </c>
      <c r="K63" s="140">
        <v>170842</v>
      </c>
      <c r="L63" s="140">
        <v>124710.7</v>
      </c>
      <c r="M63" s="140">
        <v>11700.5</v>
      </c>
      <c r="N63" s="127">
        <f t="shared" si="3"/>
        <v>40384.59999999998</v>
      </c>
    </row>
    <row r="64" spans="2:14" ht="12.75">
      <c r="B64" s="137">
        <v>2011</v>
      </c>
      <c r="C64" s="140">
        <v>368722.07662999997</v>
      </c>
      <c r="D64" s="140">
        <v>195852.54648</v>
      </c>
      <c r="E64" s="140">
        <v>131121.95693</v>
      </c>
      <c r="F64" s="140">
        <v>637.7717669999995</v>
      </c>
      <c r="G64" s="140">
        <f t="shared" si="2"/>
        <v>41109.801452999935</v>
      </c>
      <c r="H64" s="140"/>
      <c r="I64" s="137">
        <v>2011</v>
      </c>
      <c r="J64" s="140">
        <v>412501.79999999993</v>
      </c>
      <c r="K64" s="140">
        <v>196234.4</v>
      </c>
      <c r="L64" s="140">
        <v>148870.3</v>
      </c>
      <c r="M64" s="140">
        <v>19930.5</v>
      </c>
      <c r="N64" s="127">
        <f t="shared" si="3"/>
        <v>47466.59999999998</v>
      </c>
    </row>
    <row r="65" spans="2:14" ht="12.75">
      <c r="B65" s="137">
        <v>2012</v>
      </c>
      <c r="C65" s="140">
        <v>354794.356</v>
      </c>
      <c r="D65" s="140">
        <v>217675.759</v>
      </c>
      <c r="E65" s="140">
        <v>140924.252</v>
      </c>
      <c r="F65" s="140">
        <v>-30047.417</v>
      </c>
      <c r="G65" s="140">
        <f t="shared" si="2"/>
        <v>26241.762000000046</v>
      </c>
      <c r="H65" s="140"/>
      <c r="I65" s="137">
        <v>2012</v>
      </c>
      <c r="J65" s="140">
        <v>384782.70000000007</v>
      </c>
      <c r="K65" s="140">
        <v>199109.6</v>
      </c>
      <c r="L65" s="140">
        <v>143994.9</v>
      </c>
      <c r="M65" s="140">
        <v>11780.599999999999</v>
      </c>
      <c r="N65" s="127">
        <f t="shared" si="3"/>
        <v>29897.600000000093</v>
      </c>
    </row>
    <row r="66" spans="2:14" ht="12.75">
      <c r="B66" s="137">
        <v>2013</v>
      </c>
      <c r="C66" s="140">
        <v>405842.349</v>
      </c>
      <c r="D66" s="140">
        <v>225371.119</v>
      </c>
      <c r="E66" s="140">
        <v>139195.747</v>
      </c>
      <c r="F66" s="140">
        <v>5202.579</v>
      </c>
      <c r="G66" s="140">
        <f t="shared" si="2"/>
        <v>36072.90399999992</v>
      </c>
      <c r="H66" s="140"/>
      <c r="I66" s="137">
        <v>2013</v>
      </c>
      <c r="J66" s="140">
        <v>425256.4</v>
      </c>
      <c r="K66" s="140">
        <v>212235.7</v>
      </c>
      <c r="L66" s="140">
        <v>164867.8</v>
      </c>
      <c r="M66" s="140">
        <v>14413.9</v>
      </c>
      <c r="N66" s="127">
        <f t="shared" si="3"/>
        <v>33739</v>
      </c>
    </row>
    <row r="67" spans="2:14" ht="12.75">
      <c r="B67" s="137">
        <v>2014</v>
      </c>
      <c r="C67" s="140">
        <v>483804.579</v>
      </c>
      <c r="D67" s="140">
        <v>273723.642</v>
      </c>
      <c r="E67" s="140">
        <v>169629.729</v>
      </c>
      <c r="F67" s="140">
        <v>22363.431</v>
      </c>
      <c r="G67" s="140">
        <f t="shared" si="2"/>
        <v>18087.77700000006</v>
      </c>
      <c r="H67" s="140"/>
      <c r="I67" s="137">
        <v>2014</v>
      </c>
      <c r="J67" s="140">
        <v>466447.80000000005</v>
      </c>
      <c r="K67" s="140">
        <v>277815.4</v>
      </c>
      <c r="L67" s="140">
        <v>151782.3</v>
      </c>
      <c r="M67" s="140">
        <v>31247.3</v>
      </c>
      <c r="N67" s="127">
        <f t="shared" si="3"/>
        <v>5602.800000000047</v>
      </c>
    </row>
    <row r="68" spans="2:14" ht="12.75">
      <c r="B68" s="422">
        <v>2015</v>
      </c>
      <c r="C68" s="140">
        <v>665242.423</v>
      </c>
      <c r="D68" s="140">
        <v>378022.1</v>
      </c>
      <c r="E68" s="140">
        <v>173815.302</v>
      </c>
      <c r="F68" s="140">
        <v>96195.132</v>
      </c>
      <c r="G68" s="140">
        <f t="shared" si="2"/>
        <v>17209.888999999966</v>
      </c>
      <c r="H68" s="140"/>
      <c r="I68" s="137">
        <v>2015</v>
      </c>
      <c r="J68" s="140">
        <v>519236.8307421743</v>
      </c>
      <c r="K68" s="140">
        <v>289361.8334434839</v>
      </c>
      <c r="L68" s="140">
        <v>179844.49813599867</v>
      </c>
      <c r="M68" s="140">
        <v>38661.75862046582</v>
      </c>
      <c r="N68" s="127">
        <f t="shared" si="3"/>
        <v>11368.740542225889</v>
      </c>
    </row>
    <row r="69" spans="2:14" ht="12.75">
      <c r="B69" s="422">
        <v>2016</v>
      </c>
      <c r="C69" s="140">
        <v>723129.8999999999</v>
      </c>
      <c r="D69" s="140">
        <v>418803</v>
      </c>
      <c r="E69" s="140">
        <v>187775.5</v>
      </c>
      <c r="F69" s="140">
        <v>98196.69999999998</v>
      </c>
      <c r="G69" s="140">
        <f t="shared" si="2"/>
        <v>18354.699999999953</v>
      </c>
      <c r="H69" s="140"/>
      <c r="I69" s="137">
        <v>2016</v>
      </c>
      <c r="J69" s="140">
        <v>624312.8642742819</v>
      </c>
      <c r="K69" s="140">
        <v>339708.46172375546</v>
      </c>
      <c r="L69" s="140">
        <v>184677.61235927133</v>
      </c>
      <c r="M69" s="140">
        <v>85305.30456809582</v>
      </c>
      <c r="N69" s="127">
        <f t="shared" si="3"/>
        <v>14621.48562315933</v>
      </c>
    </row>
    <row r="70" spans="2:14" ht="12.75">
      <c r="B70" s="422"/>
      <c r="C70" s="140"/>
      <c r="D70" s="140"/>
      <c r="E70" s="140"/>
      <c r="F70" s="140"/>
      <c r="G70" s="140"/>
      <c r="H70" s="140"/>
      <c r="I70" s="137"/>
      <c r="J70" s="140"/>
      <c r="K70" s="140"/>
      <c r="L70" s="140"/>
      <c r="M70" s="140"/>
      <c r="N70" s="127"/>
    </row>
    <row r="71" spans="2:14" ht="12.75">
      <c r="B71" s="422"/>
      <c r="C71" s="140"/>
      <c r="D71" s="140"/>
      <c r="E71" s="140"/>
      <c r="F71" s="140"/>
      <c r="G71" s="140"/>
      <c r="H71" s="140"/>
      <c r="I71" s="137"/>
      <c r="J71" s="140"/>
      <c r="K71" s="140"/>
      <c r="L71" s="140"/>
      <c r="M71" s="140"/>
      <c r="N71" s="127"/>
    </row>
    <row r="72" spans="2:14" ht="12.75">
      <c r="B72" s="140"/>
      <c r="C72" s="140"/>
      <c r="D72" s="140"/>
      <c r="E72" s="140"/>
      <c r="F72" s="140"/>
      <c r="G72" s="140"/>
      <c r="H72" s="140"/>
      <c r="I72" s="137"/>
      <c r="J72" s="140"/>
      <c r="K72" s="140"/>
      <c r="L72" s="140"/>
      <c r="M72" s="140"/>
      <c r="N72" s="127"/>
    </row>
    <row r="73" spans="2:7" ht="12.75">
      <c r="B73" s="423"/>
      <c r="C73" s="423"/>
      <c r="D73" s="423"/>
      <c r="E73" s="423"/>
      <c r="F73" s="423"/>
      <c r="G73" s="423"/>
    </row>
    <row r="75" spans="2:9" ht="12.75">
      <c r="B75" s="123" t="s">
        <v>131</v>
      </c>
      <c r="I75" s="123" t="s">
        <v>131</v>
      </c>
    </row>
    <row r="76" spans="2:9" ht="12.75">
      <c r="B76" s="123" t="s">
        <v>419</v>
      </c>
      <c r="I76" s="123" t="s">
        <v>419</v>
      </c>
    </row>
    <row r="77" spans="2:9" ht="12.75">
      <c r="B77" s="123" t="s">
        <v>262</v>
      </c>
      <c r="I77" s="123" t="s">
        <v>262</v>
      </c>
    </row>
  </sheetData>
  <sheetProtection/>
  <mergeCells count="8">
    <mergeCell ref="B41:G41"/>
    <mergeCell ref="I41:N41"/>
    <mergeCell ref="B3:G3"/>
    <mergeCell ref="I3:N3"/>
    <mergeCell ref="B4:G4"/>
    <mergeCell ref="I4:N4"/>
    <mergeCell ref="B40:G40"/>
    <mergeCell ref="I40:N40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showRowColHeaders="0" zoomScalePageLayoutView="0" workbookViewId="0" topLeftCell="A1">
      <selection activeCell="B4" sqref="B4:C4"/>
    </sheetView>
  </sheetViews>
  <sheetFormatPr defaultColWidth="11.421875" defaultRowHeight="15"/>
  <cols>
    <col min="1" max="2" width="11.421875" style="76" customWidth="1"/>
    <col min="3" max="3" width="17.421875" style="76" customWidth="1"/>
    <col min="4" max="5" width="11.421875" style="76" customWidth="1"/>
    <col min="6" max="6" width="17.421875" style="76" customWidth="1"/>
    <col min="7" max="16384" width="11.421875" style="76" customWidth="1"/>
  </cols>
  <sheetData>
    <row r="1" ht="15.75">
      <c r="A1" s="20" t="s">
        <v>60</v>
      </c>
    </row>
    <row r="3" spans="1:7" ht="15.75">
      <c r="A3" s="67"/>
      <c r="B3" s="67"/>
      <c r="C3" s="67"/>
      <c r="D3" s="67"/>
      <c r="G3" s="68"/>
    </row>
    <row r="4" spans="1:7" ht="26.25" customHeight="1">
      <c r="A4" s="67"/>
      <c r="B4" s="380" t="s">
        <v>58</v>
      </c>
      <c r="C4" s="380"/>
      <c r="D4" s="67"/>
      <c r="E4"/>
      <c r="F4"/>
      <c r="G4" s="68"/>
    </row>
    <row r="5" spans="1:7" ht="15.75">
      <c r="A5" s="67"/>
      <c r="B5" s="380" t="s">
        <v>367</v>
      </c>
      <c r="C5" s="380"/>
      <c r="D5" s="67"/>
      <c r="E5"/>
      <c r="F5"/>
      <c r="G5" s="68"/>
    </row>
    <row r="6" spans="1:7" ht="42.75">
      <c r="A6" s="67"/>
      <c r="B6" s="74" t="s">
        <v>0</v>
      </c>
      <c r="C6" s="77" t="s">
        <v>38</v>
      </c>
      <c r="D6" s="67"/>
      <c r="E6"/>
      <c r="F6"/>
      <c r="G6" s="68"/>
    </row>
    <row r="7" spans="1:7" ht="15.75">
      <c r="A7" s="67"/>
      <c r="B7" s="78">
        <v>2006</v>
      </c>
      <c r="C7" s="15">
        <v>0.8864249902247114</v>
      </c>
      <c r="D7" s="67"/>
      <c r="E7"/>
      <c r="F7"/>
      <c r="G7" s="68"/>
    </row>
    <row r="8" spans="1:7" ht="15.75">
      <c r="A8" s="67"/>
      <c r="B8" s="78">
        <v>2007</v>
      </c>
      <c r="C8" s="15">
        <v>0.7913716722793146</v>
      </c>
      <c r="D8" s="67"/>
      <c r="E8"/>
      <c r="F8"/>
      <c r="G8" s="68"/>
    </row>
    <row r="9" spans="1:7" ht="15.75">
      <c r="A9" s="67"/>
      <c r="B9" s="78">
        <v>2008</v>
      </c>
      <c r="C9" s="15">
        <v>0.8333303256652179</v>
      </c>
      <c r="D9" s="67"/>
      <c r="E9"/>
      <c r="F9"/>
      <c r="G9" s="68"/>
    </row>
    <row r="10" spans="1:7" ht="15.75">
      <c r="A10" s="67"/>
      <c r="B10" s="78">
        <v>2009</v>
      </c>
      <c r="C10" s="15">
        <v>0.7808549456196422</v>
      </c>
      <c r="D10" s="67"/>
      <c r="E10"/>
      <c r="F10"/>
      <c r="G10" s="68"/>
    </row>
    <row r="11" spans="1:7" ht="15.75">
      <c r="A11" s="67"/>
      <c r="B11" s="78">
        <v>2010</v>
      </c>
      <c r="C11" s="15">
        <v>0.7608171755736607</v>
      </c>
      <c r="D11" s="67"/>
      <c r="E11"/>
      <c r="F11"/>
      <c r="G11" s="68"/>
    </row>
    <row r="12" spans="1:7" ht="15.75">
      <c r="A12" s="67"/>
      <c r="B12" s="78">
        <v>2011</v>
      </c>
      <c r="C12" s="15">
        <v>0.8807818579661536</v>
      </c>
      <c r="D12" s="67"/>
      <c r="E12"/>
      <c r="F12"/>
      <c r="G12" s="68"/>
    </row>
    <row r="13" spans="1:7" ht="15.75">
      <c r="A13" s="67"/>
      <c r="B13" s="78">
        <v>2012</v>
      </c>
      <c r="C13" s="15">
        <v>0.8818276929254046</v>
      </c>
      <c r="D13" s="67"/>
      <c r="E13"/>
      <c r="F13"/>
      <c r="G13" s="68"/>
    </row>
    <row r="14" spans="1:7" ht="15.75">
      <c r="A14" s="67"/>
      <c r="B14" s="78">
        <v>2013</v>
      </c>
      <c r="C14" s="15">
        <v>0.8646372473474209</v>
      </c>
      <c r="D14" s="67"/>
      <c r="E14"/>
      <c r="F14"/>
      <c r="G14" s="68"/>
    </row>
    <row r="15" spans="1:6" ht="15.75">
      <c r="A15" s="67"/>
      <c r="B15" s="78">
        <v>2014</v>
      </c>
      <c r="C15" s="15">
        <v>0.783112023836326</v>
      </c>
      <c r="D15" s="67"/>
      <c r="E15"/>
      <c r="F15"/>
    </row>
    <row r="16" spans="1:6" ht="15.75">
      <c r="A16" s="67"/>
      <c r="B16" s="78">
        <v>2015</v>
      </c>
      <c r="C16" s="79">
        <v>0.56</v>
      </c>
      <c r="D16" s="67"/>
      <c r="E16"/>
      <c r="F16"/>
    </row>
    <row r="17" spans="1:4" ht="18" customHeight="1">
      <c r="A17" s="67"/>
      <c r="B17" s="78">
        <v>2016</v>
      </c>
      <c r="C17" s="79">
        <v>0.57</v>
      </c>
      <c r="D17" s="67"/>
    </row>
    <row r="18" spans="1:4" ht="18" customHeight="1">
      <c r="A18" s="67"/>
      <c r="B18" s="78"/>
      <c r="C18" s="79"/>
      <c r="D18" s="67"/>
    </row>
    <row r="19" spans="1:4" ht="15.75">
      <c r="A19" s="67"/>
      <c r="B19" s="80"/>
      <c r="C19" s="80"/>
      <c r="D19" s="67"/>
    </row>
    <row r="20" spans="2:3" ht="15.75">
      <c r="B20" s="81"/>
      <c r="C20" s="81"/>
    </row>
    <row r="21" spans="2:3" ht="15.75">
      <c r="B21" s="81"/>
      <c r="C21" s="81"/>
    </row>
    <row r="22" spans="2:3" ht="15.75">
      <c r="B22" s="75" t="s">
        <v>186</v>
      </c>
      <c r="C22" s="81"/>
    </row>
    <row r="23" spans="2:9" ht="42.75" customHeight="1">
      <c r="B23" s="410" t="s">
        <v>415</v>
      </c>
      <c r="C23" s="410"/>
      <c r="D23" s="410"/>
      <c r="E23" s="410"/>
      <c r="F23" s="410"/>
      <c r="G23" s="410"/>
      <c r="H23" s="410"/>
      <c r="I23" s="228"/>
    </row>
    <row r="24" ht="15.75">
      <c r="B24" s="75" t="s">
        <v>274</v>
      </c>
    </row>
    <row r="51" ht="15.75">
      <c r="F51" s="117"/>
    </row>
  </sheetData>
  <sheetProtection/>
  <mergeCells count="3">
    <mergeCell ref="B4:C4"/>
    <mergeCell ref="B5:C5"/>
    <mergeCell ref="B23:H23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showRowColHeaders="0" zoomScalePageLayoutView="0" workbookViewId="0" topLeftCell="A1">
      <selection activeCell="B8" sqref="B8"/>
    </sheetView>
  </sheetViews>
  <sheetFormatPr defaultColWidth="11.421875" defaultRowHeight="15"/>
  <cols>
    <col min="1" max="2" width="11.421875" style="76" customWidth="1"/>
    <col min="3" max="3" width="21.421875" style="76" customWidth="1"/>
    <col min="4" max="4" width="15.421875" style="76" customWidth="1"/>
    <col min="5" max="5" width="11.421875" style="76" customWidth="1"/>
    <col min="6" max="6" width="12.57421875" style="76" customWidth="1"/>
    <col min="7" max="16384" width="11.421875" style="76" customWidth="1"/>
  </cols>
  <sheetData>
    <row r="1" ht="15.75">
      <c r="A1" s="20" t="s">
        <v>60</v>
      </c>
    </row>
    <row r="3" spans="1:7" ht="15" customHeight="1">
      <c r="A3" s="67"/>
      <c r="B3" s="380" t="s">
        <v>49</v>
      </c>
      <c r="C3" s="380"/>
      <c r="D3" s="67"/>
      <c r="E3"/>
      <c r="F3"/>
      <c r="G3" s="68"/>
    </row>
    <row r="4" spans="1:7" ht="44.25" customHeight="1">
      <c r="A4" s="67"/>
      <c r="B4" s="380" t="s">
        <v>349</v>
      </c>
      <c r="C4" s="380"/>
      <c r="D4" s="67"/>
      <c r="E4"/>
      <c r="F4"/>
      <c r="G4" s="68"/>
    </row>
    <row r="5" spans="1:7" ht="15.75">
      <c r="A5" s="67"/>
      <c r="B5" s="380" t="s">
        <v>5</v>
      </c>
      <c r="C5" s="380"/>
      <c r="D5" s="67"/>
      <c r="E5"/>
      <c r="F5"/>
      <c r="G5" s="68"/>
    </row>
    <row r="6" spans="1:7" ht="28.5">
      <c r="A6" s="67"/>
      <c r="B6" s="74" t="s">
        <v>0</v>
      </c>
      <c r="C6" s="77" t="s">
        <v>59</v>
      </c>
      <c r="D6" s="67"/>
      <c r="E6"/>
      <c r="F6"/>
      <c r="G6" s="68"/>
    </row>
    <row r="7" spans="1:7" ht="15.75">
      <c r="A7" s="67"/>
      <c r="B7" s="78">
        <v>2010</v>
      </c>
      <c r="C7" s="226">
        <v>8.95</v>
      </c>
      <c r="D7" s="67"/>
      <c r="E7"/>
      <c r="F7"/>
      <c r="G7" s="68"/>
    </row>
    <row r="8" spans="1:7" ht="15.75">
      <c r="A8" s="67"/>
      <c r="B8" s="78">
        <v>2011</v>
      </c>
      <c r="C8" s="226">
        <v>8.8</v>
      </c>
      <c r="D8" s="67"/>
      <c r="E8"/>
      <c r="F8"/>
      <c r="G8" s="68"/>
    </row>
    <row r="9" spans="1:7" ht="15.75">
      <c r="A9" s="67"/>
      <c r="B9" s="78">
        <v>2012</v>
      </c>
      <c r="C9" s="226">
        <v>9.05</v>
      </c>
      <c r="D9" s="67"/>
      <c r="E9"/>
      <c r="F9"/>
      <c r="G9" s="68"/>
    </row>
    <row r="10" spans="1:7" ht="15.75">
      <c r="A10" s="67"/>
      <c r="B10" s="78">
        <v>2013</v>
      </c>
      <c r="C10" s="226">
        <v>8.95</v>
      </c>
      <c r="D10" s="67"/>
      <c r="E10"/>
      <c r="F10"/>
      <c r="G10" s="68"/>
    </row>
    <row r="11" spans="1:6" ht="15.75">
      <c r="A11" s="67"/>
      <c r="B11" s="78">
        <v>2014</v>
      </c>
      <c r="C11" s="226">
        <v>8.95</v>
      </c>
      <c r="D11" s="67"/>
      <c r="E11"/>
      <c r="F11"/>
    </row>
    <row r="12" spans="1:6" ht="15.75">
      <c r="A12" s="67"/>
      <c r="B12" s="78">
        <v>2015</v>
      </c>
      <c r="C12" s="226">
        <v>9.2</v>
      </c>
      <c r="D12" s="67"/>
      <c r="E12"/>
      <c r="F12"/>
    </row>
    <row r="13" spans="1:3" ht="18" customHeight="1">
      <c r="A13" s="315" t="s">
        <v>416</v>
      </c>
      <c r="B13" s="78">
        <v>2016</v>
      </c>
      <c r="C13" s="244">
        <v>8.9</v>
      </c>
    </row>
    <row r="14" spans="1:3" ht="18" customHeight="1">
      <c r="A14" s="315"/>
      <c r="B14" s="78"/>
      <c r="C14" s="244"/>
    </row>
    <row r="15" spans="1:3" ht="18" customHeight="1">
      <c r="A15" s="315"/>
      <c r="B15" s="78"/>
      <c r="C15" s="244"/>
    </row>
    <row r="16" spans="1:4" ht="15.75">
      <c r="A16" s="67"/>
      <c r="B16" s="78"/>
      <c r="C16" s="206"/>
      <c r="D16" s="67"/>
    </row>
    <row r="17" spans="2:3" ht="15.75">
      <c r="B17" s="78"/>
      <c r="C17" s="206"/>
    </row>
    <row r="18" spans="2:3" ht="15.75">
      <c r="B18" s="81"/>
      <c r="C18" s="81"/>
    </row>
    <row r="19" spans="2:3" ht="15.75">
      <c r="B19" s="75" t="s">
        <v>186</v>
      </c>
      <c r="C19" s="81"/>
    </row>
    <row r="20" spans="2:6" ht="15" customHeight="1">
      <c r="B20" s="66" t="s">
        <v>130</v>
      </c>
      <c r="C20" s="75"/>
      <c r="E20" s="36"/>
      <c r="F20" s="43"/>
    </row>
    <row r="21" spans="5:6" ht="14.25">
      <c r="E21" s="148"/>
      <c r="F21" s="43"/>
    </row>
    <row r="22" spans="5:6" ht="14.25">
      <c r="E22" s="36"/>
      <c r="F22" s="43"/>
    </row>
    <row r="48" ht="15.75">
      <c r="F48" s="117"/>
    </row>
  </sheetData>
  <sheetProtection/>
  <mergeCells count="3">
    <mergeCell ref="B3:C3"/>
    <mergeCell ref="B4:C4"/>
    <mergeCell ref="B5:C5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showRowColHeaders="0" zoomScalePageLayoutView="0" workbookViewId="0" topLeftCell="A1">
      <selection activeCell="G20" sqref="G20"/>
    </sheetView>
  </sheetViews>
  <sheetFormatPr defaultColWidth="11.421875" defaultRowHeight="15"/>
  <cols>
    <col min="1" max="2" width="11.421875" style="68" customWidth="1"/>
    <col min="3" max="6" width="12.00390625" style="68" customWidth="1"/>
    <col min="7" max="7" width="14.8515625" style="68" customWidth="1"/>
    <col min="8" max="8" width="11.421875" style="68" customWidth="1"/>
    <col min="9" max="11" width="12.00390625" style="68" customWidth="1"/>
    <col min="12" max="16384" width="11.421875" style="68" customWidth="1"/>
  </cols>
  <sheetData>
    <row r="1" spans="1:2" ht="15.75">
      <c r="A1" s="20" t="s">
        <v>60</v>
      </c>
      <c r="B1" s="76"/>
    </row>
    <row r="2" spans="1:2" ht="15.75">
      <c r="A2" s="76"/>
      <c r="B2" s="76"/>
    </row>
    <row r="3" spans="2:13" ht="15" customHeight="1">
      <c r="B3" s="380" t="s">
        <v>50</v>
      </c>
      <c r="C3" s="380"/>
      <c r="D3" s="380"/>
      <c r="E3" s="380"/>
      <c r="F3" s="380"/>
      <c r="H3"/>
      <c r="I3" s="380" t="s">
        <v>50</v>
      </c>
      <c r="J3" s="380"/>
      <c r="K3" s="380"/>
      <c r="L3" s="380"/>
      <c r="M3" s="380"/>
    </row>
    <row r="4" spans="2:13" ht="15" customHeight="1">
      <c r="B4" s="380" t="s">
        <v>124</v>
      </c>
      <c r="C4" s="380"/>
      <c r="D4" s="380"/>
      <c r="E4" s="380"/>
      <c r="F4" s="380"/>
      <c r="H4"/>
      <c r="I4" s="380" t="s">
        <v>404</v>
      </c>
      <c r="J4" s="380"/>
      <c r="K4" s="380"/>
      <c r="L4" s="380"/>
      <c r="M4" s="380"/>
    </row>
    <row r="5" spans="2:13" ht="15.75">
      <c r="B5" s="74" t="s">
        <v>0</v>
      </c>
      <c r="C5" s="74" t="s">
        <v>96</v>
      </c>
      <c r="D5" s="74" t="s">
        <v>97</v>
      </c>
      <c r="E5" s="74" t="s">
        <v>98</v>
      </c>
      <c r="F5" s="74" t="s">
        <v>17</v>
      </c>
      <c r="H5"/>
      <c r="I5" s="74" t="s">
        <v>0</v>
      </c>
      <c r="J5" s="74" t="s">
        <v>96</v>
      </c>
      <c r="K5" s="74" t="s">
        <v>97</v>
      </c>
      <c r="L5" s="74" t="s">
        <v>98</v>
      </c>
      <c r="M5" s="74" t="s">
        <v>17</v>
      </c>
    </row>
    <row r="6" spans="2:13" ht="15.75">
      <c r="B6" s="16">
        <v>2003</v>
      </c>
      <c r="C6" s="17">
        <v>54</v>
      </c>
      <c r="D6" s="17">
        <v>23</v>
      </c>
      <c r="E6" s="18">
        <v>22</v>
      </c>
      <c r="F6" s="18">
        <f>SUM(C6:E6)</f>
        <v>99</v>
      </c>
      <c r="G6" s="75"/>
      <c r="H6" s="123"/>
      <c r="I6" s="16"/>
      <c r="J6" s="17"/>
      <c r="K6" s="17"/>
      <c r="L6" s="18"/>
      <c r="M6" s="18"/>
    </row>
    <row r="7" spans="2:13" ht="15.75">
      <c r="B7" s="16">
        <v>2004</v>
      </c>
      <c r="C7" s="17">
        <v>64</v>
      </c>
      <c r="D7" s="17">
        <v>21</v>
      </c>
      <c r="E7" s="18">
        <v>14</v>
      </c>
      <c r="F7" s="18">
        <f aca="true" t="shared" si="0" ref="F7:F17">SUM(C7:E7)</f>
        <v>99</v>
      </c>
      <c r="G7" s="75"/>
      <c r="H7" s="123"/>
      <c r="I7" s="16"/>
      <c r="J7" s="17"/>
      <c r="K7" s="17"/>
      <c r="L7" s="18"/>
      <c r="M7" s="18"/>
    </row>
    <row r="8" spans="2:13" ht="15.75">
      <c r="B8" s="16">
        <v>2005</v>
      </c>
      <c r="C8" s="17">
        <v>75</v>
      </c>
      <c r="D8" s="17">
        <v>15</v>
      </c>
      <c r="E8" s="18">
        <v>10</v>
      </c>
      <c r="F8" s="18">
        <f t="shared" si="0"/>
        <v>100</v>
      </c>
      <c r="G8" s="75"/>
      <c r="H8" s="123"/>
      <c r="I8" s="16">
        <v>2005</v>
      </c>
      <c r="J8" s="321">
        <v>73</v>
      </c>
      <c r="K8" s="321">
        <v>13</v>
      </c>
      <c r="L8" s="321">
        <v>13</v>
      </c>
      <c r="M8" s="18">
        <f aca="true" t="shared" si="1" ref="M8:M17">SUM(J8:L8)</f>
        <v>99</v>
      </c>
    </row>
    <row r="9" spans="2:13" ht="15.75">
      <c r="B9" s="16">
        <v>2006</v>
      </c>
      <c r="C9" s="17">
        <v>80</v>
      </c>
      <c r="D9" s="17">
        <v>11</v>
      </c>
      <c r="E9" s="18">
        <v>9</v>
      </c>
      <c r="F9" s="18">
        <f t="shared" si="0"/>
        <v>100</v>
      </c>
      <c r="G9" s="75"/>
      <c r="H9" s="123"/>
      <c r="I9" s="16">
        <v>2006</v>
      </c>
      <c r="J9" s="321">
        <v>76</v>
      </c>
      <c r="K9" s="321">
        <v>14</v>
      </c>
      <c r="L9" s="321">
        <v>9</v>
      </c>
      <c r="M9" s="319">
        <f>SUM(J9:L9)</f>
        <v>99</v>
      </c>
    </row>
    <row r="10" spans="2:13" ht="15.75">
      <c r="B10" s="16">
        <v>2007</v>
      </c>
      <c r="C10" s="17">
        <v>84</v>
      </c>
      <c r="D10" s="17">
        <v>11</v>
      </c>
      <c r="E10" s="18">
        <v>6</v>
      </c>
      <c r="F10" s="18">
        <f t="shared" si="0"/>
        <v>101</v>
      </c>
      <c r="G10" s="75"/>
      <c r="H10" s="123"/>
      <c r="I10" s="16">
        <v>2007</v>
      </c>
      <c r="J10" s="321">
        <v>80</v>
      </c>
      <c r="K10" s="321">
        <v>11</v>
      </c>
      <c r="L10" s="321">
        <v>9</v>
      </c>
      <c r="M10" s="319">
        <f>SUM(J10:L10)</f>
        <v>100</v>
      </c>
    </row>
    <row r="11" spans="2:13" ht="15.75">
      <c r="B11" s="16">
        <v>2008</v>
      </c>
      <c r="C11" s="17">
        <v>84</v>
      </c>
      <c r="D11" s="17">
        <v>10</v>
      </c>
      <c r="E11" s="18">
        <v>6</v>
      </c>
      <c r="F11" s="18">
        <f t="shared" si="0"/>
        <v>100</v>
      </c>
      <c r="G11" s="75"/>
      <c r="H11" s="123"/>
      <c r="I11" s="16">
        <v>2008</v>
      </c>
      <c r="J11" s="321">
        <v>81</v>
      </c>
      <c r="K11" s="321">
        <v>10</v>
      </c>
      <c r="L11" s="321">
        <v>8</v>
      </c>
      <c r="M11" s="18">
        <f t="shared" si="1"/>
        <v>99</v>
      </c>
    </row>
    <row r="12" spans="2:13" ht="15.75">
      <c r="B12" s="16">
        <v>2009</v>
      </c>
      <c r="C12" s="17">
        <v>82</v>
      </c>
      <c r="D12" s="17">
        <v>12</v>
      </c>
      <c r="E12" s="18">
        <v>6</v>
      </c>
      <c r="F12" s="18">
        <f t="shared" si="0"/>
        <v>100</v>
      </c>
      <c r="G12" s="75"/>
      <c r="H12" s="123"/>
      <c r="I12" s="16">
        <v>2009</v>
      </c>
      <c r="J12" s="321">
        <v>86</v>
      </c>
      <c r="K12" s="321">
        <v>8</v>
      </c>
      <c r="L12" s="321">
        <v>6</v>
      </c>
      <c r="M12" s="18">
        <f t="shared" si="1"/>
        <v>100</v>
      </c>
    </row>
    <row r="13" spans="2:13" ht="15.75">
      <c r="B13" s="16">
        <v>2010</v>
      </c>
      <c r="C13" s="17">
        <v>77</v>
      </c>
      <c r="D13" s="17">
        <v>13</v>
      </c>
      <c r="E13" s="18">
        <v>9</v>
      </c>
      <c r="F13" s="18">
        <f t="shared" si="0"/>
        <v>99</v>
      </c>
      <c r="G13" s="75"/>
      <c r="H13" s="123"/>
      <c r="I13" s="16">
        <v>2010</v>
      </c>
      <c r="J13" s="321">
        <v>78</v>
      </c>
      <c r="K13" s="321">
        <v>13</v>
      </c>
      <c r="L13" s="321">
        <v>9</v>
      </c>
      <c r="M13" s="18">
        <f t="shared" si="1"/>
        <v>100</v>
      </c>
    </row>
    <row r="14" spans="2:13" ht="15.75">
      <c r="B14" s="16">
        <v>2011</v>
      </c>
      <c r="C14" s="17">
        <v>77</v>
      </c>
      <c r="D14" s="17">
        <v>13</v>
      </c>
      <c r="E14" s="18">
        <v>9</v>
      </c>
      <c r="F14" s="18">
        <f t="shared" si="0"/>
        <v>99</v>
      </c>
      <c r="G14" s="75"/>
      <c r="H14" s="123"/>
      <c r="I14" s="16">
        <v>2011</v>
      </c>
      <c r="J14" s="321">
        <v>77.6</v>
      </c>
      <c r="K14" s="321">
        <v>13</v>
      </c>
      <c r="L14" s="321">
        <v>8.8</v>
      </c>
      <c r="M14" s="18">
        <f t="shared" si="1"/>
        <v>99.39999999999999</v>
      </c>
    </row>
    <row r="15" spans="2:13" ht="15.75">
      <c r="B15" s="16">
        <v>2012</v>
      </c>
      <c r="C15" s="17">
        <v>79</v>
      </c>
      <c r="D15" s="17">
        <v>11</v>
      </c>
      <c r="E15" s="18">
        <v>8</v>
      </c>
      <c r="F15" s="18">
        <f t="shared" si="0"/>
        <v>98</v>
      </c>
      <c r="G15" s="75"/>
      <c r="H15" s="123"/>
      <c r="I15" s="16">
        <v>2012</v>
      </c>
      <c r="J15" s="321">
        <v>79</v>
      </c>
      <c r="K15" s="321">
        <v>12</v>
      </c>
      <c r="L15" s="321">
        <v>8</v>
      </c>
      <c r="M15" s="18">
        <f t="shared" si="1"/>
        <v>99</v>
      </c>
    </row>
    <row r="16" spans="2:13" ht="15.75">
      <c r="B16" s="16">
        <v>2013</v>
      </c>
      <c r="C16" s="17">
        <v>81</v>
      </c>
      <c r="D16" s="17">
        <v>10</v>
      </c>
      <c r="E16" s="18">
        <v>9</v>
      </c>
      <c r="F16" s="18">
        <f t="shared" si="0"/>
        <v>100</v>
      </c>
      <c r="G16" s="75"/>
      <c r="H16" s="123"/>
      <c r="I16" s="16">
        <v>2013</v>
      </c>
      <c r="J16" s="321">
        <v>85</v>
      </c>
      <c r="K16" s="321">
        <v>8</v>
      </c>
      <c r="L16" s="321">
        <v>7</v>
      </c>
      <c r="M16" s="18">
        <f t="shared" si="1"/>
        <v>100</v>
      </c>
    </row>
    <row r="17" spans="2:13" ht="15.75">
      <c r="B17" s="16">
        <v>2014</v>
      </c>
      <c r="C17" s="17">
        <v>67</v>
      </c>
      <c r="D17" s="17">
        <v>15</v>
      </c>
      <c r="E17" s="18">
        <v>17</v>
      </c>
      <c r="F17" s="18">
        <f t="shared" si="0"/>
        <v>99</v>
      </c>
      <c r="G17" s="75"/>
      <c r="H17" s="123"/>
      <c r="I17" s="16">
        <v>2014</v>
      </c>
      <c r="J17" s="321">
        <v>59</v>
      </c>
      <c r="K17" s="321">
        <v>21</v>
      </c>
      <c r="L17" s="321">
        <v>18</v>
      </c>
      <c r="M17" s="18">
        <f t="shared" si="1"/>
        <v>98</v>
      </c>
    </row>
    <row r="18" spans="2:13" ht="15.75">
      <c r="B18" s="16">
        <v>2015</v>
      </c>
      <c r="C18" s="17">
        <v>76</v>
      </c>
      <c r="D18" s="17">
        <v>11</v>
      </c>
      <c r="E18" s="18">
        <v>12</v>
      </c>
      <c r="F18" s="18">
        <f>SUM(C18:E18)</f>
        <v>99</v>
      </c>
      <c r="G18" s="75"/>
      <c r="H18" s="123"/>
      <c r="I18" s="16">
        <v>2015</v>
      </c>
      <c r="J18" s="321">
        <v>72</v>
      </c>
      <c r="K18" s="321">
        <v>11</v>
      </c>
      <c r="L18" s="321">
        <v>16</v>
      </c>
      <c r="M18" s="18">
        <f>SUM(J18:L18)</f>
        <v>99</v>
      </c>
    </row>
    <row r="19" spans="2:13" ht="15.75">
      <c r="B19" s="16"/>
      <c r="C19" s="17"/>
      <c r="D19" s="17"/>
      <c r="E19" s="18"/>
      <c r="F19" s="18"/>
      <c r="G19" s="75"/>
      <c r="H19" s="123"/>
      <c r="I19" s="16">
        <v>2016</v>
      </c>
      <c r="J19" s="321">
        <v>73</v>
      </c>
      <c r="K19" s="321">
        <v>13</v>
      </c>
      <c r="L19" s="321">
        <v>13</v>
      </c>
      <c r="M19" s="18">
        <f>SUM(J19:L19)</f>
        <v>99</v>
      </c>
    </row>
    <row r="20" spans="2:12" ht="15.75">
      <c r="B20" s="16"/>
      <c r="C20" s="17"/>
      <c r="D20" s="17"/>
      <c r="E20" s="18"/>
      <c r="F20" s="18"/>
      <c r="G20" s="75"/>
      <c r="H20" s="320"/>
      <c r="I20" s="320"/>
      <c r="J20" s="320"/>
      <c r="K20" s="320"/>
      <c r="L20" s="320"/>
    </row>
    <row r="21" spans="2:12" ht="15.75">
      <c r="B21" s="16"/>
      <c r="C21" s="17"/>
      <c r="D21" s="17"/>
      <c r="E21" s="18"/>
      <c r="F21" s="18"/>
      <c r="G21" s="75"/>
      <c r="H21" s="320"/>
      <c r="I21" s="320"/>
      <c r="J21" s="320"/>
      <c r="K21" s="320"/>
      <c r="L21" s="320"/>
    </row>
    <row r="22" spans="4:12" ht="15.75">
      <c r="D22" s="16"/>
      <c r="E22" s="19"/>
      <c r="F22" s="19"/>
      <c r="H22" s="320"/>
      <c r="I22" s="320"/>
      <c r="J22" s="320"/>
      <c r="K22" s="320"/>
      <c r="L22" s="320"/>
    </row>
    <row r="23" spans="8:12" ht="15.75">
      <c r="H23" s="320"/>
      <c r="I23" s="320"/>
      <c r="J23" s="320"/>
      <c r="K23" s="320"/>
      <c r="L23" s="320"/>
    </row>
    <row r="24" spans="2:12" ht="15.75">
      <c r="B24" s="66" t="s">
        <v>186</v>
      </c>
      <c r="H24" s="320"/>
      <c r="I24" s="320"/>
      <c r="J24" s="320"/>
      <c r="K24" s="320"/>
      <c r="L24" s="320"/>
    </row>
    <row r="25" spans="2:12" ht="15.75">
      <c r="B25" s="66" t="s">
        <v>275</v>
      </c>
      <c r="H25" s="320"/>
      <c r="I25" s="320"/>
      <c r="J25" s="320"/>
      <c r="K25" s="320"/>
      <c r="L25" s="320"/>
    </row>
    <row r="26" spans="2:12" ht="15.75">
      <c r="B26" s="66" t="s">
        <v>130</v>
      </c>
      <c r="H26" s="320"/>
      <c r="I26" s="320"/>
      <c r="J26" s="320"/>
      <c r="K26" s="320"/>
      <c r="L26" s="320"/>
    </row>
    <row r="27" spans="1:12" ht="14.25">
      <c r="A27" s="25"/>
      <c r="B27" s="33"/>
      <c r="H27" s="320"/>
      <c r="I27" s="320"/>
      <c r="J27" s="320"/>
      <c r="K27" s="320"/>
      <c r="L27" s="320"/>
    </row>
    <row r="28" spans="1:3" ht="14.25">
      <c r="A28" s="25"/>
      <c r="B28" s="33"/>
      <c r="C28" s="16"/>
    </row>
    <row r="53" ht="16.5">
      <c r="F53" s="114"/>
    </row>
  </sheetData>
  <sheetProtection/>
  <mergeCells count="4">
    <mergeCell ref="B3:F3"/>
    <mergeCell ref="B4:F4"/>
    <mergeCell ref="I3:M3"/>
    <mergeCell ref="I4:M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2" r:id="rId2"/>
  <ignoredErrors>
    <ignoredError sqref="F6:F18 M8:M9 M10:M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showRowColHeaders="0" zoomScalePageLayoutView="0" workbookViewId="0" topLeftCell="A1">
      <selection activeCell="C40" sqref="C40"/>
    </sheetView>
  </sheetViews>
  <sheetFormatPr defaultColWidth="11.421875" defaultRowHeight="15"/>
  <cols>
    <col min="1" max="1" width="11.421875" style="101" customWidth="1"/>
    <col min="2" max="2" width="9.8515625" style="102" customWidth="1"/>
    <col min="3" max="4" width="18.421875" style="101" customWidth="1"/>
    <col min="5" max="5" width="5.421875" style="101" customWidth="1"/>
    <col min="6" max="6" width="11.421875" style="101" customWidth="1"/>
    <col min="7" max="7" width="16.140625" style="101" customWidth="1"/>
    <col min="8" max="8" width="16.8515625" style="101" customWidth="1"/>
    <col min="9" max="9" width="5.421875" style="101" customWidth="1"/>
    <col min="10" max="10" width="11.421875" style="101" customWidth="1"/>
    <col min="11" max="12" width="15.00390625" style="101" customWidth="1"/>
    <col min="13" max="13" width="5.421875" style="101" customWidth="1"/>
    <col min="14" max="14" width="11.421875" style="101" customWidth="1"/>
    <col min="15" max="15" width="16.140625" style="101" customWidth="1"/>
    <col min="16" max="16" width="16.8515625" style="101" customWidth="1"/>
    <col min="17" max="16384" width="11.421875" style="101" customWidth="1"/>
  </cols>
  <sheetData>
    <row r="1" spans="1:2" ht="15.75">
      <c r="A1" s="20" t="s">
        <v>60</v>
      </c>
      <c r="B1" s="80"/>
    </row>
    <row r="2" spans="1:16" ht="15">
      <c r="A2" s="21"/>
      <c r="B2" s="80"/>
      <c r="J2"/>
      <c r="K2"/>
      <c r="L2"/>
      <c r="M2"/>
      <c r="N2"/>
      <c r="O2"/>
      <c r="P2"/>
    </row>
    <row r="3" spans="2:16" ht="15" customHeight="1">
      <c r="B3" s="378" t="s">
        <v>201</v>
      </c>
      <c r="C3" s="378"/>
      <c r="D3" s="378"/>
      <c r="E3" s="291"/>
      <c r="F3" s="378" t="s">
        <v>201</v>
      </c>
      <c r="G3" s="378"/>
      <c r="H3" s="378"/>
      <c r="J3"/>
      <c r="K3"/>
      <c r="L3"/>
      <c r="M3"/>
      <c r="N3"/>
      <c r="O3"/>
      <c r="P3"/>
    </row>
    <row r="4" spans="2:16" ht="13.5" customHeight="1">
      <c r="B4" s="378" t="s">
        <v>197</v>
      </c>
      <c r="C4" s="378" t="s">
        <v>367</v>
      </c>
      <c r="D4" s="378"/>
      <c r="E4" s="291"/>
      <c r="F4" s="378" t="s">
        <v>197</v>
      </c>
      <c r="G4" s="379" t="s">
        <v>393</v>
      </c>
      <c r="H4" s="379"/>
      <c r="J4"/>
      <c r="K4"/>
      <c r="L4"/>
      <c r="M4"/>
      <c r="N4"/>
      <c r="O4"/>
      <c r="P4"/>
    </row>
    <row r="5" spans="2:16" ht="15">
      <c r="B5" s="378"/>
      <c r="C5" s="292" t="s">
        <v>74</v>
      </c>
      <c r="D5" s="292" t="s">
        <v>76</v>
      </c>
      <c r="E5" s="291"/>
      <c r="F5" s="378"/>
      <c r="G5" s="292" t="s">
        <v>74</v>
      </c>
      <c r="H5" s="292" t="s">
        <v>303</v>
      </c>
      <c r="J5"/>
      <c r="K5"/>
      <c r="L5"/>
      <c r="M5"/>
      <c r="N5"/>
      <c r="O5"/>
      <c r="P5"/>
    </row>
    <row r="6" spans="2:16" ht="15">
      <c r="B6" s="292"/>
      <c r="C6" s="293" t="s">
        <v>88</v>
      </c>
      <c r="D6" s="293" t="s">
        <v>202</v>
      </c>
      <c r="E6" s="291"/>
      <c r="F6" s="292"/>
      <c r="G6" s="293" t="s">
        <v>88</v>
      </c>
      <c r="H6" s="293" t="s">
        <v>202</v>
      </c>
      <c r="J6"/>
      <c r="K6"/>
      <c r="L6"/>
      <c r="M6"/>
      <c r="N6"/>
      <c r="O6"/>
      <c r="P6"/>
    </row>
    <row r="7" spans="2:16" ht="15">
      <c r="B7" s="294">
        <v>2011</v>
      </c>
      <c r="C7" s="295">
        <v>22379</v>
      </c>
      <c r="D7" s="296">
        <v>258.1</v>
      </c>
      <c r="E7" s="291"/>
      <c r="F7" s="294">
        <v>2011</v>
      </c>
      <c r="G7" s="295">
        <v>22379</v>
      </c>
      <c r="H7" s="296">
        <v>1391.3436599999998</v>
      </c>
      <c r="J7"/>
      <c r="K7"/>
      <c r="L7"/>
      <c r="M7"/>
      <c r="N7"/>
      <c r="O7"/>
      <c r="P7"/>
    </row>
    <row r="8" spans="2:16" ht="15">
      <c r="B8" s="294">
        <v>2012</v>
      </c>
      <c r="C8" s="295">
        <v>41987</v>
      </c>
      <c r="D8" s="296">
        <v>896.235267</v>
      </c>
      <c r="E8" s="291"/>
      <c r="F8" s="294" t="s">
        <v>267</v>
      </c>
      <c r="G8" s="295">
        <v>374302</v>
      </c>
      <c r="H8" s="296">
        <v>3811.9462999999996</v>
      </c>
      <c r="J8"/>
      <c r="K8"/>
      <c r="L8"/>
      <c r="M8"/>
      <c r="N8"/>
      <c r="O8"/>
      <c r="P8"/>
    </row>
    <row r="9" spans="2:16" ht="15">
      <c r="B9" s="294">
        <v>2013</v>
      </c>
      <c r="C9" s="295">
        <v>69012</v>
      </c>
      <c r="D9" s="296">
        <v>787.517945</v>
      </c>
      <c r="E9" s="291"/>
      <c r="F9" s="294" t="s">
        <v>282</v>
      </c>
      <c r="G9" s="295">
        <v>614821</v>
      </c>
      <c r="H9" s="296">
        <v>6684.91496</v>
      </c>
      <c r="J9"/>
      <c r="K9"/>
      <c r="L9"/>
      <c r="M9"/>
      <c r="N9"/>
      <c r="O9"/>
      <c r="P9"/>
    </row>
    <row r="10" spans="2:16" ht="15">
      <c r="B10" s="294">
        <v>2014</v>
      </c>
      <c r="C10" s="295">
        <v>1283236</v>
      </c>
      <c r="D10" s="296">
        <v>1308.889061</v>
      </c>
      <c r="E10" s="291"/>
      <c r="F10" s="294" t="s">
        <v>283</v>
      </c>
      <c r="G10" s="295">
        <v>2201960</v>
      </c>
      <c r="H10" s="296">
        <v>10971.316201999998</v>
      </c>
      <c r="J10"/>
      <c r="K10"/>
      <c r="L10"/>
      <c r="M10"/>
      <c r="N10"/>
      <c r="O10"/>
      <c r="P10"/>
    </row>
    <row r="11" spans="2:16" ht="15">
      <c r="B11" s="294">
        <v>2015</v>
      </c>
      <c r="C11" s="295">
        <v>366391</v>
      </c>
      <c r="D11" s="296">
        <v>1298.522016</v>
      </c>
      <c r="E11" s="291"/>
      <c r="F11" s="294" t="s">
        <v>284</v>
      </c>
      <c r="G11" s="295">
        <v>4637543</v>
      </c>
      <c r="H11" s="296">
        <v>16098.487041999995</v>
      </c>
      <c r="J11"/>
      <c r="K11"/>
      <c r="L11"/>
      <c r="M11"/>
      <c r="N11"/>
      <c r="O11"/>
      <c r="P11"/>
    </row>
    <row r="12" spans="2:16" ht="15">
      <c r="B12" s="294">
        <v>2016</v>
      </c>
      <c r="C12" s="295">
        <v>242086</v>
      </c>
      <c r="D12" s="296">
        <v>1488.611246</v>
      </c>
      <c r="E12" s="291"/>
      <c r="F12" s="294" t="s">
        <v>394</v>
      </c>
      <c r="G12" s="295">
        <v>5665168</v>
      </c>
      <c r="H12" s="296">
        <v>22070.698635999994</v>
      </c>
      <c r="J12"/>
      <c r="K12"/>
      <c r="L12"/>
      <c r="M12"/>
      <c r="N12"/>
      <c r="O12"/>
      <c r="P12"/>
    </row>
    <row r="13" spans="7:16" ht="15">
      <c r="G13" s="106"/>
      <c r="J13"/>
      <c r="K13"/>
      <c r="L13"/>
      <c r="M13"/>
      <c r="N13"/>
      <c r="O13"/>
      <c r="P13"/>
    </row>
    <row r="14" spans="7:16" ht="15">
      <c r="G14" s="106"/>
      <c r="J14"/>
      <c r="K14"/>
      <c r="L14"/>
      <c r="M14"/>
      <c r="N14"/>
      <c r="O14"/>
      <c r="P14"/>
    </row>
    <row r="15" spans="7:16" ht="15">
      <c r="G15" s="106"/>
      <c r="J15"/>
      <c r="K15"/>
      <c r="L15"/>
      <c r="M15"/>
      <c r="N15"/>
      <c r="O15"/>
      <c r="P15"/>
    </row>
    <row r="16" spans="7:16" ht="15">
      <c r="G16" s="106"/>
      <c r="J16"/>
      <c r="K16"/>
      <c r="L16"/>
      <c r="M16"/>
      <c r="N16"/>
      <c r="O16"/>
      <c r="P16"/>
    </row>
    <row r="17" spans="2:16" ht="15">
      <c r="B17" s="108" t="s">
        <v>186</v>
      </c>
      <c r="F17" s="108" t="s">
        <v>186</v>
      </c>
      <c r="G17" s="106"/>
      <c r="J17"/>
      <c r="K17"/>
      <c r="L17"/>
      <c r="M17"/>
      <c r="N17"/>
      <c r="O17"/>
      <c r="P17"/>
    </row>
    <row r="18" spans="2:16" ht="15">
      <c r="B18" s="108" t="s">
        <v>130</v>
      </c>
      <c r="F18" s="101" t="s">
        <v>302</v>
      </c>
      <c r="G18" s="106"/>
      <c r="J18"/>
      <c r="K18"/>
      <c r="L18"/>
      <c r="M18"/>
      <c r="N18"/>
      <c r="O18"/>
      <c r="P18"/>
    </row>
    <row r="19" spans="6:16" ht="15">
      <c r="F19" s="108" t="s">
        <v>130</v>
      </c>
      <c r="J19"/>
      <c r="K19"/>
      <c r="L19"/>
      <c r="M19"/>
      <c r="N19"/>
      <c r="O19"/>
      <c r="P19"/>
    </row>
    <row r="20" spans="10:16" ht="15">
      <c r="J20"/>
      <c r="K20"/>
      <c r="L20"/>
      <c r="M20"/>
      <c r="N20"/>
      <c r="O20"/>
      <c r="P20"/>
    </row>
    <row r="21" spans="10:16" ht="15">
      <c r="J21"/>
      <c r="K21"/>
      <c r="L21"/>
      <c r="M21"/>
      <c r="N21"/>
      <c r="O21"/>
      <c r="P21"/>
    </row>
    <row r="22" spans="10:16" ht="15">
      <c r="J22"/>
      <c r="K22"/>
      <c r="L22"/>
      <c r="M22"/>
      <c r="N22"/>
      <c r="O22"/>
      <c r="P22"/>
    </row>
    <row r="23" spans="10:16" ht="15">
      <c r="J23"/>
      <c r="K23"/>
      <c r="L23"/>
      <c r="M23"/>
      <c r="N23"/>
      <c r="O23"/>
      <c r="P23"/>
    </row>
    <row r="24" spans="10:16" ht="15">
      <c r="J24"/>
      <c r="K24"/>
      <c r="L24"/>
      <c r="M24"/>
      <c r="N24"/>
      <c r="O24"/>
      <c r="P24"/>
    </row>
    <row r="25" spans="10:16" ht="15">
      <c r="J25"/>
      <c r="K25"/>
      <c r="L25"/>
      <c r="M25"/>
      <c r="N25"/>
      <c r="O25"/>
      <c r="P25"/>
    </row>
    <row r="26" spans="10:16" ht="15">
      <c r="J26"/>
      <c r="K26"/>
      <c r="L26"/>
      <c r="M26"/>
      <c r="N26"/>
      <c r="O26"/>
      <c r="P26"/>
    </row>
    <row r="27" spans="10:16" ht="15">
      <c r="J27"/>
      <c r="K27"/>
      <c r="L27"/>
      <c r="M27"/>
      <c r="N27"/>
      <c r="O27"/>
      <c r="P27"/>
    </row>
    <row r="28" spans="10:16" ht="15">
      <c r="J28"/>
      <c r="K28"/>
      <c r="L28"/>
      <c r="M28"/>
      <c r="N28"/>
      <c r="O28"/>
      <c r="P28"/>
    </row>
    <row r="29" spans="10:16" ht="15">
      <c r="J29"/>
      <c r="K29"/>
      <c r="L29"/>
      <c r="M29"/>
      <c r="N29"/>
      <c r="O29"/>
      <c r="P29"/>
    </row>
  </sheetData>
  <sheetProtection/>
  <mergeCells count="6">
    <mergeCell ref="F4:F5"/>
    <mergeCell ref="G4:H4"/>
    <mergeCell ref="C4:D4"/>
    <mergeCell ref="B3:D3"/>
    <mergeCell ref="B4:B5"/>
    <mergeCell ref="F3:H3"/>
  </mergeCells>
  <hyperlinks>
    <hyperlink ref="A1" location="Índice!A1" display="Regreso al menú"/>
  </hyperlinks>
  <printOptions/>
  <pageMargins left="0.7480314960629921" right="0.2362204724409449" top="0.3937007874015748" bottom="0.5905511811023623" header="0" footer="0"/>
  <pageSetup fitToHeight="1" fitToWidth="1" horizontalDpi="600" verticalDpi="600" orientation="landscape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11.421875" style="120" customWidth="1"/>
    <col min="2" max="2" width="11.140625" style="120" customWidth="1"/>
    <col min="3" max="3" width="15.421875" style="120" bestFit="1" customWidth="1"/>
    <col min="4" max="4" width="12.8515625" style="120" bestFit="1" customWidth="1"/>
    <col min="5" max="5" width="17.28125" style="120" bestFit="1" customWidth="1"/>
    <col min="6" max="6" width="12.00390625" style="120" customWidth="1"/>
    <col min="7" max="7" width="12.00390625" style="120" bestFit="1" customWidth="1"/>
    <col min="8" max="8" width="7.8515625" style="120" customWidth="1"/>
    <col min="9" max="9" width="9.421875" style="120" customWidth="1"/>
    <col min="10" max="10" width="2.57421875" style="122" customWidth="1"/>
    <col min="11" max="12" width="20.00390625" style="120" customWidth="1"/>
    <col min="13" max="16384" width="11.421875" style="120" customWidth="1"/>
  </cols>
  <sheetData>
    <row r="1" spans="1:2" ht="15.75">
      <c r="A1" s="20" t="s">
        <v>60</v>
      </c>
      <c r="B1" s="76"/>
    </row>
    <row r="2" spans="1:2" ht="15.75">
      <c r="A2" s="76"/>
      <c r="B2" s="76"/>
    </row>
    <row r="3" spans="2:12" ht="14.25">
      <c r="B3" s="58"/>
      <c r="C3" s="411" t="s">
        <v>288</v>
      </c>
      <c r="D3" s="411"/>
      <c r="E3" s="411"/>
      <c r="F3" s="411"/>
      <c r="G3" s="411"/>
      <c r="H3" s="411"/>
      <c r="I3" s="411"/>
      <c r="J3" s="119"/>
      <c r="K3" s="411" t="s">
        <v>382</v>
      </c>
      <c r="L3" s="411"/>
    </row>
    <row r="4" spans="2:12" ht="28.5">
      <c r="B4" s="58" t="s">
        <v>197</v>
      </c>
      <c r="C4" s="58" t="s">
        <v>51</v>
      </c>
      <c r="D4" s="58" t="s">
        <v>52</v>
      </c>
      <c r="E4" s="58" t="s">
        <v>53</v>
      </c>
      <c r="F4" s="58" t="s">
        <v>54</v>
      </c>
      <c r="G4" s="58" t="s">
        <v>55</v>
      </c>
      <c r="H4" s="58" t="s">
        <v>56</v>
      </c>
      <c r="I4" s="58" t="s">
        <v>17</v>
      </c>
      <c r="J4" s="119"/>
      <c r="K4" s="58" t="s">
        <v>199</v>
      </c>
      <c r="L4" s="58" t="s">
        <v>200</v>
      </c>
    </row>
    <row r="5" spans="2:12" ht="14.25">
      <c r="B5" s="121">
        <v>2010</v>
      </c>
      <c r="C5" s="169">
        <v>386</v>
      </c>
      <c r="D5" s="169">
        <v>252</v>
      </c>
      <c r="E5" s="169">
        <v>110</v>
      </c>
      <c r="F5" s="169">
        <v>0</v>
      </c>
      <c r="G5" s="169">
        <v>1143</v>
      </c>
      <c r="H5" s="169">
        <v>0</v>
      </c>
      <c r="I5" s="322">
        <v>1891</v>
      </c>
      <c r="J5" s="322"/>
      <c r="K5" s="323">
        <v>11</v>
      </c>
      <c r="L5" s="324">
        <f aca="true" t="shared" si="0" ref="L5:L10">((I5-K5)/I5)*100</f>
        <v>99.41829719725013</v>
      </c>
    </row>
    <row r="6" spans="2:12" ht="15.75" customHeight="1">
      <c r="B6" s="121">
        <v>2011</v>
      </c>
      <c r="C6" s="169">
        <v>610</v>
      </c>
      <c r="D6" s="169">
        <v>257</v>
      </c>
      <c r="E6" s="169">
        <v>107</v>
      </c>
      <c r="F6" s="169">
        <v>0</v>
      </c>
      <c r="G6" s="169">
        <v>1037</v>
      </c>
      <c r="H6" s="169">
        <v>144</v>
      </c>
      <c r="I6" s="322">
        <v>2155</v>
      </c>
      <c r="J6" s="322"/>
      <c r="K6" s="323">
        <v>11</v>
      </c>
      <c r="L6" s="324">
        <f t="shared" si="0"/>
        <v>99.48955916473318</v>
      </c>
    </row>
    <row r="7" spans="2:12" ht="14.25">
      <c r="B7" s="121">
        <v>2012</v>
      </c>
      <c r="C7" s="169">
        <v>517</v>
      </c>
      <c r="D7" s="169">
        <v>224</v>
      </c>
      <c r="E7" s="169">
        <v>72</v>
      </c>
      <c r="F7" s="169">
        <v>0</v>
      </c>
      <c r="G7" s="169">
        <v>1001</v>
      </c>
      <c r="H7" s="169">
        <v>113</v>
      </c>
      <c r="I7" s="322">
        <v>1927</v>
      </c>
      <c r="J7" s="322"/>
      <c r="K7" s="323">
        <v>21</v>
      </c>
      <c r="L7" s="324">
        <f t="shared" si="0"/>
        <v>98.91022314478464</v>
      </c>
    </row>
    <row r="8" spans="2:12" ht="14.25">
      <c r="B8" s="121">
        <v>2013</v>
      </c>
      <c r="C8" s="169">
        <v>619</v>
      </c>
      <c r="D8" s="169">
        <v>171</v>
      </c>
      <c r="E8" s="169">
        <v>182</v>
      </c>
      <c r="F8" s="169">
        <v>0</v>
      </c>
      <c r="G8" s="169">
        <v>1178</v>
      </c>
      <c r="H8" s="169">
        <v>190</v>
      </c>
      <c r="I8" s="322">
        <v>2340</v>
      </c>
      <c r="J8" s="322"/>
      <c r="K8" s="323">
        <v>30</v>
      </c>
      <c r="L8" s="324">
        <f t="shared" si="0"/>
        <v>98.71794871794873</v>
      </c>
    </row>
    <row r="9" spans="2:12" ht="14.25">
      <c r="B9" s="121">
        <v>2014</v>
      </c>
      <c r="C9" s="169">
        <v>519</v>
      </c>
      <c r="D9" s="169">
        <v>163</v>
      </c>
      <c r="E9" s="169">
        <v>139</v>
      </c>
      <c r="F9" s="169">
        <v>0</v>
      </c>
      <c r="G9" s="169">
        <v>1016</v>
      </c>
      <c r="H9" s="169">
        <v>200</v>
      </c>
      <c r="I9" s="322">
        <v>2037</v>
      </c>
      <c r="J9" s="322"/>
      <c r="K9" s="323">
        <v>15</v>
      </c>
      <c r="L9" s="324">
        <f t="shared" si="0"/>
        <v>99.26362297496318</v>
      </c>
    </row>
    <row r="10" spans="2:12" ht="14.25">
      <c r="B10" s="121">
        <v>2015</v>
      </c>
      <c r="C10" s="169">
        <v>534</v>
      </c>
      <c r="D10" s="169">
        <v>153</v>
      </c>
      <c r="E10" s="169">
        <v>117</v>
      </c>
      <c r="F10" s="169">
        <v>0</v>
      </c>
      <c r="G10" s="169">
        <v>984</v>
      </c>
      <c r="H10" s="169">
        <v>100</v>
      </c>
      <c r="I10" s="322">
        <v>1888</v>
      </c>
      <c r="J10" s="322"/>
      <c r="K10" s="323">
        <v>50</v>
      </c>
      <c r="L10" s="324">
        <f t="shared" si="0"/>
        <v>97.35169491525424</v>
      </c>
    </row>
    <row r="11" spans="1:12" ht="14.25">
      <c r="A11" s="316" t="s">
        <v>367</v>
      </c>
      <c r="B11" s="121">
        <v>2016</v>
      </c>
      <c r="C11" s="169">
        <v>85</v>
      </c>
      <c r="D11" s="169">
        <v>13</v>
      </c>
      <c r="E11" s="169">
        <v>20</v>
      </c>
      <c r="F11" s="169">
        <v>194</v>
      </c>
      <c r="G11" s="169">
        <v>220</v>
      </c>
      <c r="H11" s="169">
        <v>23</v>
      </c>
      <c r="I11" s="322">
        <v>555</v>
      </c>
      <c r="J11" s="325"/>
      <c r="K11" s="323">
        <v>0</v>
      </c>
      <c r="L11" s="324">
        <f>((I11-K11)/I11)*100</f>
        <v>100</v>
      </c>
    </row>
    <row r="17" ht="12.75">
      <c r="B17" s="66" t="s">
        <v>186</v>
      </c>
    </row>
    <row r="18" ht="12.75">
      <c r="B18" s="57" t="s">
        <v>130</v>
      </c>
    </row>
    <row r="21" spans="2:12" ht="15">
      <c r="B21"/>
      <c r="C21"/>
      <c r="D21"/>
      <c r="E21"/>
      <c r="F21"/>
      <c r="G21"/>
      <c r="H21"/>
      <c r="I21"/>
      <c r="J21"/>
      <c r="K21"/>
      <c r="L21"/>
    </row>
    <row r="22" spans="2:12" ht="15">
      <c r="B22"/>
      <c r="C22"/>
      <c r="D22"/>
      <c r="E22"/>
      <c r="F22"/>
      <c r="G22"/>
      <c r="H22"/>
      <c r="I22"/>
      <c r="J22"/>
      <c r="K22"/>
      <c r="L22"/>
    </row>
    <row r="23" spans="2:12" ht="15">
      <c r="B23"/>
      <c r="C23"/>
      <c r="D23"/>
      <c r="E23"/>
      <c r="F23"/>
      <c r="G23"/>
      <c r="H23"/>
      <c r="I23"/>
      <c r="J23"/>
      <c r="K23"/>
      <c r="L23"/>
    </row>
    <row r="24" spans="2:12" ht="15">
      <c r="B24"/>
      <c r="C24"/>
      <c r="D24"/>
      <c r="E24"/>
      <c r="F24"/>
      <c r="G24"/>
      <c r="H24"/>
      <c r="I24"/>
      <c r="J24"/>
      <c r="K24"/>
      <c r="L24"/>
    </row>
    <row r="25" spans="2:12" ht="15">
      <c r="B25"/>
      <c r="C25"/>
      <c r="D25"/>
      <c r="E25"/>
      <c r="F25"/>
      <c r="G25"/>
      <c r="H25"/>
      <c r="I25"/>
      <c r="J25"/>
      <c r="K25"/>
      <c r="L25"/>
    </row>
    <row r="26" spans="2:12" ht="15">
      <c r="B26"/>
      <c r="C26"/>
      <c r="D26"/>
      <c r="E26"/>
      <c r="F26"/>
      <c r="G26"/>
      <c r="H26"/>
      <c r="I26"/>
      <c r="J26"/>
      <c r="K26"/>
      <c r="L26"/>
    </row>
    <row r="27" spans="2:12" ht="15">
      <c r="B27"/>
      <c r="C27"/>
      <c r="D27"/>
      <c r="E27"/>
      <c r="F27"/>
      <c r="G27"/>
      <c r="H27"/>
      <c r="I27"/>
      <c r="J27"/>
      <c r="K27"/>
      <c r="L27"/>
    </row>
    <row r="28" spans="2:12" ht="15">
      <c r="B28"/>
      <c r="C28"/>
      <c r="D28"/>
      <c r="E28"/>
      <c r="F28"/>
      <c r="G28"/>
      <c r="H28"/>
      <c r="I28"/>
      <c r="J28"/>
      <c r="K28"/>
      <c r="L28"/>
    </row>
    <row r="29" spans="2:12" ht="15">
      <c r="B29"/>
      <c r="C29"/>
      <c r="D29"/>
      <c r="E29"/>
      <c r="F29"/>
      <c r="G29"/>
      <c r="H29"/>
      <c r="I29"/>
      <c r="J29"/>
      <c r="K29"/>
      <c r="L29"/>
    </row>
    <row r="30" spans="2:12" ht="15">
      <c r="B30"/>
      <c r="C30"/>
      <c r="D30"/>
      <c r="E30"/>
      <c r="F30"/>
      <c r="G30"/>
      <c r="H30"/>
      <c r="I30"/>
      <c r="J30"/>
      <c r="K30"/>
      <c r="L30"/>
    </row>
    <row r="40" spans="2:4" ht="15">
      <c r="B40"/>
      <c r="C40"/>
      <c r="D40"/>
    </row>
    <row r="41" spans="2:4" ht="15">
      <c r="B41"/>
      <c r="C41"/>
      <c r="D41"/>
    </row>
  </sheetData>
  <sheetProtection/>
  <mergeCells count="2">
    <mergeCell ref="C3:I3"/>
    <mergeCell ref="K3:L3"/>
  </mergeCells>
  <hyperlinks>
    <hyperlink ref="A1" location="Índice!A1" display="Regreso al menú"/>
  </hyperlinks>
  <printOptions/>
  <pageMargins left="0.7480314960629921" right="0.4" top="0.984251968503937" bottom="0.984251968503937" header="0" footer="0"/>
  <pageSetup fitToHeight="1" fitToWidth="1" horizontalDpi="600" verticalDpi="600" orientation="portrait" scale="61" r:id="rId1"/>
  <ignoredErrors>
    <ignoredError sqref="L5:L11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327" customWidth="1"/>
    <col min="2" max="2" width="38.00390625" style="327" customWidth="1"/>
    <col min="3" max="3" width="19.421875" style="327" bestFit="1" customWidth="1"/>
    <col min="4" max="4" width="19.421875" style="327" customWidth="1"/>
    <col min="5" max="6" width="13.8515625" style="327" bestFit="1" customWidth="1"/>
    <col min="7" max="7" width="17.00390625" style="327" customWidth="1"/>
    <col min="8" max="16384" width="11.421875" style="327" customWidth="1"/>
  </cols>
  <sheetData>
    <row r="1" spans="1:2" ht="15.75">
      <c r="A1" s="20" t="s">
        <v>60</v>
      </c>
      <c r="B1" s="326"/>
    </row>
    <row r="2" spans="1:2" ht="12">
      <c r="A2" s="328"/>
      <c r="B2" s="326"/>
    </row>
    <row r="3" spans="1:7" ht="13.5">
      <c r="A3" s="328"/>
      <c r="B3" s="412" t="s">
        <v>122</v>
      </c>
      <c r="C3" s="412"/>
      <c r="D3" s="412"/>
      <c r="E3" s="412"/>
      <c r="F3" s="412"/>
      <c r="G3" s="412"/>
    </row>
    <row r="4" spans="1:7" ht="13.5">
      <c r="A4" s="328"/>
      <c r="B4" s="412" t="s">
        <v>353</v>
      </c>
      <c r="C4" s="412"/>
      <c r="D4" s="412"/>
      <c r="E4" s="412"/>
      <c r="F4" s="412"/>
      <c r="G4" s="412"/>
    </row>
    <row r="5" spans="2:7" s="329" customFormat="1" ht="13.5">
      <c r="B5" s="412" t="s">
        <v>153</v>
      </c>
      <c r="C5" s="412"/>
      <c r="D5" s="412"/>
      <c r="E5" s="412"/>
      <c r="F5" s="412"/>
      <c r="G5" s="412"/>
    </row>
    <row r="6" spans="2:7" s="329" customFormat="1" ht="13.5">
      <c r="B6" s="412" t="s">
        <v>354</v>
      </c>
      <c r="C6" s="412"/>
      <c r="D6" s="412"/>
      <c r="E6" s="412"/>
      <c r="F6" s="412"/>
      <c r="G6" s="412"/>
    </row>
    <row r="7" spans="2:7" s="329" customFormat="1" ht="13.5">
      <c r="B7" s="412" t="s">
        <v>91</v>
      </c>
      <c r="C7" s="412"/>
      <c r="D7" s="412"/>
      <c r="E7" s="412"/>
      <c r="F7" s="412"/>
      <c r="G7" s="412"/>
    </row>
    <row r="8" spans="2:7" s="329" customFormat="1" ht="13.5">
      <c r="B8" s="330" t="s">
        <v>8</v>
      </c>
      <c r="C8" s="330" t="s">
        <v>355</v>
      </c>
      <c r="D8" s="330" t="s">
        <v>154</v>
      </c>
      <c r="E8" s="330" t="s">
        <v>355</v>
      </c>
      <c r="F8" s="330" t="s">
        <v>154</v>
      </c>
      <c r="G8" s="330" t="s">
        <v>150</v>
      </c>
    </row>
    <row r="9" spans="2:7" s="329" customFormat="1" ht="13.5">
      <c r="B9" s="330"/>
      <c r="C9" s="330">
        <v>2015</v>
      </c>
      <c r="D9" s="330"/>
      <c r="E9" s="330">
        <v>2016</v>
      </c>
      <c r="F9" s="330"/>
      <c r="G9" s="330"/>
    </row>
    <row r="10" spans="2:10" s="329" customFormat="1" ht="13.5">
      <c r="B10" s="329" t="s">
        <v>155</v>
      </c>
      <c r="C10" s="331">
        <v>21318.019</v>
      </c>
      <c r="D10" s="332">
        <v>100</v>
      </c>
      <c r="E10" s="331">
        <v>23455.383</v>
      </c>
      <c r="F10" s="332">
        <v>100</v>
      </c>
      <c r="G10" s="332">
        <v>10</v>
      </c>
      <c r="H10" s="333"/>
      <c r="I10" s="333"/>
      <c r="J10" s="333"/>
    </row>
    <row r="11" spans="2:10" ht="12">
      <c r="B11" s="327" t="s">
        <v>189</v>
      </c>
      <c r="C11" s="334">
        <v>20412.32</v>
      </c>
      <c r="D11" s="335">
        <v>95</v>
      </c>
      <c r="E11" s="334">
        <v>22898.144</v>
      </c>
      <c r="F11" s="335">
        <v>98</v>
      </c>
      <c r="G11" s="335">
        <v>12</v>
      </c>
      <c r="H11" s="336"/>
      <c r="I11" s="336"/>
      <c r="J11" s="336"/>
    </row>
    <row r="12" spans="2:10" ht="12">
      <c r="B12" s="327" t="s">
        <v>190</v>
      </c>
      <c r="C12" s="334">
        <v>905.699</v>
      </c>
      <c r="D12" s="335">
        <v>4</v>
      </c>
      <c r="E12" s="334">
        <v>557.239</v>
      </c>
      <c r="F12" s="335">
        <v>2</v>
      </c>
      <c r="G12" s="335">
        <v>-38</v>
      </c>
      <c r="H12" s="336"/>
      <c r="I12" s="336"/>
      <c r="J12" s="336"/>
    </row>
    <row r="13" spans="2:10" ht="12">
      <c r="B13" s="327" t="s">
        <v>304</v>
      </c>
      <c r="C13" s="334">
        <v>0</v>
      </c>
      <c r="D13" s="335" t="s">
        <v>157</v>
      </c>
      <c r="E13" s="334">
        <v>0</v>
      </c>
      <c r="F13" s="335" t="s">
        <v>157</v>
      </c>
      <c r="G13" s="335" t="s">
        <v>157</v>
      </c>
      <c r="H13" s="336"/>
      <c r="I13" s="336"/>
      <c r="J13" s="336"/>
    </row>
    <row r="14" spans="2:10" ht="12">
      <c r="B14" s="327" t="s">
        <v>156</v>
      </c>
      <c r="C14" s="334">
        <v>0</v>
      </c>
      <c r="D14" s="335" t="s">
        <v>157</v>
      </c>
      <c r="E14" s="334">
        <v>0</v>
      </c>
      <c r="F14" s="335" t="s">
        <v>157</v>
      </c>
      <c r="G14" s="335" t="s">
        <v>157</v>
      </c>
      <c r="H14" s="336"/>
      <c r="I14" s="336"/>
      <c r="J14" s="336"/>
    </row>
    <row r="15" spans="2:10" s="329" customFormat="1" ht="13.5">
      <c r="B15" s="329" t="s">
        <v>158</v>
      </c>
      <c r="C15" s="337">
        <v>0.07</v>
      </c>
      <c r="D15" s="332" t="s">
        <v>159</v>
      </c>
      <c r="E15" s="337">
        <v>0.045</v>
      </c>
      <c r="F15" s="332" t="s">
        <v>159</v>
      </c>
      <c r="G15" s="332">
        <v>-34</v>
      </c>
      <c r="H15" s="333"/>
      <c r="I15" s="333"/>
      <c r="J15" s="333"/>
    </row>
    <row r="16" spans="2:10" s="329" customFormat="1" ht="13.5">
      <c r="B16" s="338" t="s">
        <v>160</v>
      </c>
      <c r="C16" s="339">
        <v>21317.949</v>
      </c>
      <c r="D16" s="340">
        <v>100</v>
      </c>
      <c r="E16" s="339">
        <v>23455.338000000003</v>
      </c>
      <c r="F16" s="340">
        <v>100</v>
      </c>
      <c r="G16" s="340">
        <v>10</v>
      </c>
      <c r="H16" s="333"/>
      <c r="I16" s="333"/>
      <c r="J16" s="333"/>
    </row>
    <row r="17" spans="3:10" ht="12">
      <c r="C17" s="336"/>
      <c r="D17" s="336"/>
      <c r="E17" s="336"/>
      <c r="F17" s="336"/>
      <c r="G17" s="336"/>
      <c r="H17" s="336"/>
      <c r="I17" s="336"/>
      <c r="J17" s="336"/>
    </row>
    <row r="18" spans="2:7" s="329" customFormat="1" ht="13.5">
      <c r="B18" s="412" t="s">
        <v>161</v>
      </c>
      <c r="C18" s="412"/>
      <c r="D18" s="412"/>
      <c r="E18" s="412"/>
      <c r="F18" s="341"/>
      <c r="G18" s="341"/>
    </row>
    <row r="19" spans="2:7" s="329" customFormat="1" ht="13.5">
      <c r="B19" s="412" t="s">
        <v>91</v>
      </c>
      <c r="C19" s="412"/>
      <c r="D19" s="412"/>
      <c r="E19" s="412"/>
      <c r="F19" s="341"/>
      <c r="G19" s="341"/>
    </row>
    <row r="20" spans="2:7" s="329" customFormat="1" ht="13.5">
      <c r="B20" s="330" t="s">
        <v>8</v>
      </c>
      <c r="C20" s="330" t="s">
        <v>356</v>
      </c>
      <c r="D20" s="330" t="s">
        <v>357</v>
      </c>
      <c r="E20" s="330" t="s">
        <v>150</v>
      </c>
      <c r="F20" s="341"/>
      <c r="G20" s="341"/>
    </row>
    <row r="21" spans="2:5" s="329" customFormat="1" ht="13.5">
      <c r="B21" s="329" t="s">
        <v>358</v>
      </c>
      <c r="C21" s="342">
        <v>18617.312</v>
      </c>
      <c r="D21" s="342">
        <v>22590.222</v>
      </c>
      <c r="E21" s="343">
        <v>21</v>
      </c>
    </row>
    <row r="22" spans="2:5" s="329" customFormat="1" ht="13.5">
      <c r="B22" s="329" t="s">
        <v>359</v>
      </c>
      <c r="C22" s="342">
        <v>2988.581</v>
      </c>
      <c r="D22" s="342">
        <v>2518.886</v>
      </c>
      <c r="E22" s="343">
        <v>-16</v>
      </c>
    </row>
    <row r="23" spans="2:5" ht="12">
      <c r="B23" s="327" t="s">
        <v>164</v>
      </c>
      <c r="C23" s="344">
        <v>2862.746</v>
      </c>
      <c r="D23" s="344">
        <v>2319.782</v>
      </c>
      <c r="E23" s="345">
        <v>-19</v>
      </c>
    </row>
    <row r="24" spans="2:5" ht="12">
      <c r="B24" s="327" t="s">
        <v>165</v>
      </c>
      <c r="C24" s="344">
        <v>125.835</v>
      </c>
      <c r="D24" s="344">
        <v>199.104</v>
      </c>
      <c r="E24" s="345">
        <v>58</v>
      </c>
    </row>
    <row r="25" spans="2:5" s="329" customFormat="1" ht="13.5">
      <c r="B25" s="329" t="s">
        <v>360</v>
      </c>
      <c r="C25" s="342">
        <v>1193.573</v>
      </c>
      <c r="D25" s="342">
        <v>2210.964</v>
      </c>
      <c r="E25" s="343">
        <v>85</v>
      </c>
    </row>
    <row r="26" spans="2:5" ht="12">
      <c r="B26" s="327" t="s">
        <v>167</v>
      </c>
      <c r="C26" s="344">
        <v>282.727</v>
      </c>
      <c r="D26" s="344">
        <v>525.352</v>
      </c>
      <c r="E26" s="345">
        <v>86</v>
      </c>
    </row>
    <row r="27" spans="2:5" ht="12">
      <c r="B27" s="327" t="s">
        <v>168</v>
      </c>
      <c r="C27" s="344">
        <v>756.6</v>
      </c>
      <c r="D27" s="344">
        <v>1530.514</v>
      </c>
      <c r="E27" s="345">
        <v>102</v>
      </c>
    </row>
    <row r="28" spans="2:5" ht="12">
      <c r="B28" s="346" t="s">
        <v>169</v>
      </c>
      <c r="C28" s="347">
        <v>154.246</v>
      </c>
      <c r="D28" s="347">
        <v>155.098</v>
      </c>
      <c r="E28" s="348">
        <v>1</v>
      </c>
    </row>
    <row r="29" spans="2:5" s="329" customFormat="1" ht="13.5">
      <c r="B29" s="338" t="s">
        <v>361</v>
      </c>
      <c r="C29" s="349">
        <v>20412.320000000003</v>
      </c>
      <c r="D29" s="349">
        <v>22898.144</v>
      </c>
      <c r="E29" s="350">
        <v>12</v>
      </c>
    </row>
    <row r="30" spans="2:4" s="329" customFormat="1" ht="13.5">
      <c r="B30" s="327" t="s">
        <v>277</v>
      </c>
      <c r="C30" s="351"/>
      <c r="D30" s="351"/>
    </row>
    <row r="31" ht="12">
      <c r="B31" s="327" t="s">
        <v>278</v>
      </c>
    </row>
    <row r="32" ht="24">
      <c r="B32" s="352" t="s">
        <v>279</v>
      </c>
    </row>
    <row r="33" spans="2:3" ht="12">
      <c r="B33" s="327" t="s">
        <v>171</v>
      </c>
      <c r="C33" s="327" t="s">
        <v>172</v>
      </c>
    </row>
    <row r="34" ht="12">
      <c r="B34" s="327" t="s">
        <v>130</v>
      </c>
    </row>
    <row r="37" spans="2:7" ht="13.5">
      <c r="B37" s="412" t="s">
        <v>188</v>
      </c>
      <c r="C37" s="412"/>
      <c r="D37" s="412"/>
      <c r="E37" s="412"/>
      <c r="F37" s="412"/>
      <c r="G37" s="412"/>
    </row>
    <row r="38" spans="2:7" ht="13.5">
      <c r="B38" s="412" t="s">
        <v>314</v>
      </c>
      <c r="C38" s="412"/>
      <c r="D38" s="412"/>
      <c r="E38" s="412"/>
      <c r="F38" s="412"/>
      <c r="G38" s="412"/>
    </row>
    <row r="39" spans="2:7" ht="27">
      <c r="B39" s="330" t="s">
        <v>173</v>
      </c>
      <c r="C39" s="330" t="s">
        <v>174</v>
      </c>
      <c r="D39" s="330" t="s">
        <v>362</v>
      </c>
      <c r="E39" s="330" t="s">
        <v>363</v>
      </c>
      <c r="F39" s="330" t="s">
        <v>175</v>
      </c>
      <c r="G39" s="330" t="s">
        <v>305</v>
      </c>
    </row>
    <row r="40" spans="2:7" ht="12">
      <c r="B40" s="327" t="s">
        <v>167</v>
      </c>
      <c r="C40" s="353">
        <v>20666.612</v>
      </c>
      <c r="D40" s="353">
        <v>10237.831</v>
      </c>
      <c r="E40" s="353">
        <v>525.362</v>
      </c>
      <c r="F40" s="353">
        <v>10763.183</v>
      </c>
      <c r="G40" s="353">
        <v>1663.109</v>
      </c>
    </row>
    <row r="41" spans="2:7" ht="12">
      <c r="B41" s="327" t="s">
        <v>168</v>
      </c>
      <c r="C41" s="353">
        <v>75593.47</v>
      </c>
      <c r="D41" s="353">
        <v>43100.047</v>
      </c>
      <c r="E41" s="353">
        <v>1530.514</v>
      </c>
      <c r="F41" s="353">
        <v>44630.561</v>
      </c>
      <c r="G41" s="353">
        <v>4785.4</v>
      </c>
    </row>
    <row r="42" spans="2:7" ht="12">
      <c r="B42" s="327" t="s">
        <v>169</v>
      </c>
      <c r="C42" s="353">
        <v>6815.363</v>
      </c>
      <c r="D42" s="353">
        <v>3942.511</v>
      </c>
      <c r="E42" s="353">
        <v>155.098</v>
      </c>
      <c r="F42" s="353">
        <v>4097.609</v>
      </c>
      <c r="G42" s="353">
        <v>753.037</v>
      </c>
    </row>
    <row r="43" spans="3:7" ht="12">
      <c r="C43" s="354"/>
      <c r="D43" s="354"/>
      <c r="E43" s="354"/>
      <c r="F43" s="354"/>
      <c r="G43" s="354"/>
    </row>
    <row r="44" spans="2:7" ht="13.5">
      <c r="B44" s="338" t="s">
        <v>17</v>
      </c>
      <c r="C44" s="339">
        <f>SUM(C40:C43)</f>
        <v>103075.44499999999</v>
      </c>
      <c r="D44" s="339">
        <f>SUM(D40:D43)</f>
        <v>57280.388999999996</v>
      </c>
      <c r="E44" s="339">
        <f>SUM(E40:E43)</f>
        <v>2210.9739999999997</v>
      </c>
      <c r="F44" s="339">
        <f>SUM(F40:F43)</f>
        <v>59491.353</v>
      </c>
      <c r="G44" s="339">
        <f>SUM(G40:G43)</f>
        <v>7201.546</v>
      </c>
    </row>
    <row r="45" spans="4:7" ht="12">
      <c r="D45" s="336"/>
      <c r="E45" s="355"/>
      <c r="F45" s="355"/>
      <c r="G45" s="355"/>
    </row>
    <row r="47" spans="2:7" ht="13.5">
      <c r="B47" s="412" t="s">
        <v>176</v>
      </c>
      <c r="C47" s="412"/>
      <c r="D47" s="412"/>
      <c r="E47" s="412"/>
      <c r="F47" s="412"/>
      <c r="G47" s="412"/>
    </row>
    <row r="48" spans="2:7" ht="13.5">
      <c r="B48" s="413" t="s">
        <v>417</v>
      </c>
      <c r="C48" s="413"/>
      <c r="D48" s="413"/>
      <c r="E48" s="413"/>
      <c r="F48" s="413"/>
      <c r="G48" s="413"/>
    </row>
    <row r="50" ht="12">
      <c r="B50" s="327" t="s">
        <v>278</v>
      </c>
    </row>
    <row r="51" ht="12">
      <c r="B51" s="327" t="s">
        <v>177</v>
      </c>
    </row>
    <row r="52" spans="2:6" ht="14.25">
      <c r="B52" s="327" t="s">
        <v>130</v>
      </c>
      <c r="F52" s="178"/>
    </row>
    <row r="53" ht="12">
      <c r="D53" s="353"/>
    </row>
  </sheetData>
  <sheetProtection/>
  <mergeCells count="11">
    <mergeCell ref="B37:G37"/>
    <mergeCell ref="B38:G38"/>
    <mergeCell ref="B47:G47"/>
    <mergeCell ref="B48:G48"/>
    <mergeCell ref="B18:E18"/>
    <mergeCell ref="B3:G3"/>
    <mergeCell ref="B4:G4"/>
    <mergeCell ref="B5:G5"/>
    <mergeCell ref="B6:G6"/>
    <mergeCell ref="B7:G7"/>
    <mergeCell ref="B19:E19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327" customWidth="1"/>
    <col min="2" max="2" width="32.7109375" style="327" bestFit="1" customWidth="1"/>
    <col min="3" max="4" width="15.8515625" style="327" customWidth="1"/>
    <col min="5" max="5" width="14.8515625" style="327" customWidth="1"/>
    <col min="6" max="6" width="15.8515625" style="327" bestFit="1" customWidth="1"/>
    <col min="7" max="7" width="15.8515625" style="327" customWidth="1"/>
    <col min="8" max="16384" width="11.421875" style="327" customWidth="1"/>
  </cols>
  <sheetData>
    <row r="1" spans="1:2" ht="15.75">
      <c r="A1" s="20" t="s">
        <v>60</v>
      </c>
      <c r="B1" s="326"/>
    </row>
    <row r="2" spans="1:2" ht="12">
      <c r="A2" s="328"/>
      <c r="B2" s="326"/>
    </row>
    <row r="3" spans="2:7" ht="13.5">
      <c r="B3" s="412" t="s">
        <v>122</v>
      </c>
      <c r="C3" s="412"/>
      <c r="D3" s="412"/>
      <c r="E3" s="412"/>
      <c r="F3" s="412"/>
      <c r="G3" s="412"/>
    </row>
    <row r="4" spans="2:7" ht="13.5">
      <c r="B4" s="412" t="s">
        <v>178</v>
      </c>
      <c r="C4" s="412"/>
      <c r="D4" s="412"/>
      <c r="E4" s="412"/>
      <c r="F4" s="412"/>
      <c r="G4" s="412"/>
    </row>
    <row r="5" spans="2:7" ht="13.5">
      <c r="B5" s="412" t="s">
        <v>153</v>
      </c>
      <c r="C5" s="412"/>
      <c r="D5" s="412"/>
      <c r="E5" s="412"/>
      <c r="F5" s="412"/>
      <c r="G5" s="412"/>
    </row>
    <row r="6" spans="2:7" ht="13.5">
      <c r="B6" s="412" t="s">
        <v>364</v>
      </c>
      <c r="C6" s="412"/>
      <c r="D6" s="412"/>
      <c r="E6" s="412"/>
      <c r="F6" s="412"/>
      <c r="G6" s="412"/>
    </row>
    <row r="7" spans="2:7" ht="13.5">
      <c r="B7" s="412" t="s">
        <v>91</v>
      </c>
      <c r="C7" s="412"/>
      <c r="D7" s="412"/>
      <c r="E7" s="412"/>
      <c r="F7" s="412"/>
      <c r="G7" s="412"/>
    </row>
    <row r="8" spans="2:7" ht="13.5">
      <c r="B8" s="330" t="s">
        <v>8</v>
      </c>
      <c r="C8" s="330" t="s">
        <v>355</v>
      </c>
      <c r="D8" s="330" t="s">
        <v>154</v>
      </c>
      <c r="E8" s="330" t="s">
        <v>355</v>
      </c>
      <c r="F8" s="330" t="s">
        <v>154</v>
      </c>
      <c r="G8" s="356" t="s">
        <v>150</v>
      </c>
    </row>
    <row r="9" spans="2:7" ht="13.5">
      <c r="B9" s="330"/>
      <c r="C9" s="357">
        <v>2015</v>
      </c>
      <c r="D9" s="357"/>
      <c r="E9" s="357">
        <v>2016</v>
      </c>
      <c r="F9" s="330"/>
      <c r="G9" s="356"/>
    </row>
    <row r="10" spans="2:7" ht="13.5">
      <c r="B10" s="329" t="s">
        <v>155</v>
      </c>
      <c r="C10" s="342">
        <v>1820.9759999999999</v>
      </c>
      <c r="D10" s="332">
        <v>100</v>
      </c>
      <c r="E10" s="342">
        <v>1937.264</v>
      </c>
      <c r="F10" s="332">
        <v>100</v>
      </c>
      <c r="G10" s="332">
        <v>6</v>
      </c>
    </row>
    <row r="11" spans="2:7" ht="12">
      <c r="B11" s="327" t="s">
        <v>189</v>
      </c>
      <c r="C11" s="358">
        <v>1815.1</v>
      </c>
      <c r="D11" s="359">
        <v>100</v>
      </c>
      <c r="E11" s="358">
        <v>1932.213</v>
      </c>
      <c r="F11" s="359">
        <v>100</v>
      </c>
      <c r="G11" s="335">
        <v>6</v>
      </c>
    </row>
    <row r="12" spans="2:7" ht="12">
      <c r="B12" s="327" t="s">
        <v>190</v>
      </c>
      <c r="C12" s="358">
        <v>5.876</v>
      </c>
      <c r="D12" s="359" t="s">
        <v>159</v>
      </c>
      <c r="E12" s="358">
        <v>5.051</v>
      </c>
      <c r="F12" s="359" t="s">
        <v>159</v>
      </c>
      <c r="G12" s="335">
        <v>-14</v>
      </c>
    </row>
    <row r="13" spans="2:7" ht="12">
      <c r="B13" s="360" t="s">
        <v>306</v>
      </c>
      <c r="C13" s="358">
        <v>0</v>
      </c>
      <c r="D13" s="359" t="s">
        <v>157</v>
      </c>
      <c r="E13" s="358">
        <v>0</v>
      </c>
      <c r="F13" s="359" t="s">
        <v>157</v>
      </c>
      <c r="G13" s="335" t="s">
        <v>157</v>
      </c>
    </row>
    <row r="14" spans="2:7" ht="12">
      <c r="B14" s="327" t="s">
        <v>156</v>
      </c>
      <c r="C14" s="358">
        <v>0</v>
      </c>
      <c r="D14" s="359" t="s">
        <v>157</v>
      </c>
      <c r="E14" s="358">
        <v>0</v>
      </c>
      <c r="F14" s="359" t="s">
        <v>157</v>
      </c>
      <c r="G14" s="335" t="s">
        <v>157</v>
      </c>
    </row>
    <row r="15" spans="2:7" ht="13.5">
      <c r="B15" s="329" t="s">
        <v>158</v>
      </c>
      <c r="C15" s="361">
        <v>0.657</v>
      </c>
      <c r="D15" s="362" t="s">
        <v>159</v>
      </c>
      <c r="E15" s="361">
        <v>0.664</v>
      </c>
      <c r="F15" s="359" t="s">
        <v>159</v>
      </c>
      <c r="G15" s="332">
        <v>1</v>
      </c>
    </row>
    <row r="16" spans="2:7" ht="13.5">
      <c r="B16" s="329" t="s">
        <v>160</v>
      </c>
      <c r="C16" s="342">
        <v>1820.319</v>
      </c>
      <c r="D16" s="332">
        <v>100</v>
      </c>
      <c r="E16" s="342">
        <v>1936.6</v>
      </c>
      <c r="F16" s="332">
        <v>100</v>
      </c>
      <c r="G16" s="332">
        <v>6</v>
      </c>
    </row>
    <row r="17" spans="3:7" ht="12">
      <c r="C17" s="336"/>
      <c r="D17" s="336"/>
      <c r="E17" s="336"/>
      <c r="F17" s="336"/>
      <c r="G17" s="336"/>
    </row>
    <row r="18" spans="2:7" ht="13.5">
      <c r="B18" s="412" t="s">
        <v>161</v>
      </c>
      <c r="C18" s="412"/>
      <c r="D18" s="412"/>
      <c r="E18" s="412"/>
      <c r="F18" s="341"/>
      <c r="G18" s="341"/>
    </row>
    <row r="19" spans="2:7" ht="13.5">
      <c r="B19" s="412" t="s">
        <v>91</v>
      </c>
      <c r="C19" s="412"/>
      <c r="D19" s="412"/>
      <c r="E19" s="412"/>
      <c r="F19" s="341"/>
      <c r="G19" s="341"/>
    </row>
    <row r="20" spans="2:7" ht="23.25" customHeight="1">
      <c r="B20" s="330" t="s">
        <v>8</v>
      </c>
      <c r="C20" s="330" t="s">
        <v>356</v>
      </c>
      <c r="D20" s="330" t="s">
        <v>365</v>
      </c>
      <c r="E20" s="330" t="s">
        <v>150</v>
      </c>
      <c r="F20" s="341"/>
      <c r="G20" s="341"/>
    </row>
    <row r="21" spans="2:7" ht="13.5">
      <c r="B21" s="329" t="s">
        <v>162</v>
      </c>
      <c r="C21" s="342">
        <v>1863.294</v>
      </c>
      <c r="D21" s="363">
        <v>2090.121</v>
      </c>
      <c r="E21" s="331">
        <v>12</v>
      </c>
      <c r="G21" s="329"/>
    </row>
    <row r="22" spans="2:7" ht="13.5">
      <c r="B22" s="329" t="s">
        <v>163</v>
      </c>
      <c r="C22" s="361">
        <v>167.521</v>
      </c>
      <c r="D22" s="364">
        <v>18.161</v>
      </c>
      <c r="E22" s="365">
        <v>-89</v>
      </c>
      <c r="G22" s="329"/>
    </row>
    <row r="23" spans="2:5" ht="12">
      <c r="B23" s="327" t="s">
        <v>164</v>
      </c>
      <c r="C23" s="358">
        <v>152.749</v>
      </c>
      <c r="D23" s="366">
        <v>0</v>
      </c>
      <c r="E23" s="367" t="s">
        <v>157</v>
      </c>
    </row>
    <row r="24" spans="2:5" ht="12">
      <c r="B24" s="327" t="s">
        <v>165</v>
      </c>
      <c r="C24" s="358">
        <v>14.772</v>
      </c>
      <c r="D24" s="366">
        <v>18.161</v>
      </c>
      <c r="E24" s="367">
        <v>23</v>
      </c>
    </row>
    <row r="25" spans="2:7" ht="13.5">
      <c r="B25" s="329" t="s">
        <v>166</v>
      </c>
      <c r="C25" s="361">
        <v>215.715</v>
      </c>
      <c r="D25" s="364">
        <v>176.069</v>
      </c>
      <c r="E25" s="365">
        <v>-18</v>
      </c>
      <c r="G25" s="329"/>
    </row>
    <row r="26" spans="2:5" ht="12">
      <c r="B26" s="327" t="s">
        <v>191</v>
      </c>
      <c r="C26" s="358">
        <v>213.362</v>
      </c>
      <c r="D26" s="366">
        <v>169.881</v>
      </c>
      <c r="E26" s="367">
        <v>-20</v>
      </c>
    </row>
    <row r="27" spans="2:5" ht="12">
      <c r="B27" s="327" t="s">
        <v>181</v>
      </c>
      <c r="C27" s="353">
        <v>2.353</v>
      </c>
      <c r="D27" s="368">
        <v>-1.02</v>
      </c>
      <c r="E27" s="354">
        <v>-143</v>
      </c>
    </row>
    <row r="28" spans="2:5" ht="12">
      <c r="B28" s="327" t="s">
        <v>192</v>
      </c>
      <c r="C28" s="353">
        <v>0</v>
      </c>
      <c r="D28" s="368">
        <v>7.208</v>
      </c>
      <c r="E28" s="354" t="s">
        <v>157</v>
      </c>
    </row>
    <row r="29" spans="2:7" ht="13.5">
      <c r="B29" s="329" t="s">
        <v>170</v>
      </c>
      <c r="C29" s="361">
        <v>1815.1000000000001</v>
      </c>
      <c r="D29" s="364">
        <v>1932.2130000000002</v>
      </c>
      <c r="E29" s="365">
        <v>6</v>
      </c>
      <c r="G29" s="329"/>
    </row>
    <row r="30" spans="2:7" ht="13.5">
      <c r="B30" s="327" t="s">
        <v>277</v>
      </c>
      <c r="C30" s="351"/>
      <c r="D30" s="351"/>
      <c r="E30" s="329"/>
      <c r="F30" s="329"/>
      <c r="G30" s="329"/>
    </row>
    <row r="31" ht="12">
      <c r="B31" s="327" t="s">
        <v>278</v>
      </c>
    </row>
    <row r="32" spans="2:3" ht="12">
      <c r="B32" s="414" t="s">
        <v>279</v>
      </c>
      <c r="C32" s="415"/>
    </row>
    <row r="33" spans="2:4" ht="12">
      <c r="B33" s="327" t="s">
        <v>171</v>
      </c>
      <c r="C33" s="327" t="s">
        <v>172</v>
      </c>
      <c r="D33" s="358"/>
    </row>
    <row r="34" ht="12">
      <c r="B34" s="327" t="s">
        <v>130</v>
      </c>
    </row>
    <row r="37" spans="2:7" ht="13.5">
      <c r="B37" s="412" t="s">
        <v>179</v>
      </c>
      <c r="C37" s="412"/>
      <c r="D37" s="412"/>
      <c r="E37" s="412"/>
      <c r="F37" s="412"/>
      <c r="G37" s="412"/>
    </row>
    <row r="38" spans="2:7" ht="13.5">
      <c r="B38" s="412" t="s">
        <v>314</v>
      </c>
      <c r="C38" s="412"/>
      <c r="D38" s="412"/>
      <c r="E38" s="412"/>
      <c r="F38" s="412"/>
      <c r="G38" s="412"/>
    </row>
    <row r="39" spans="2:7" ht="54">
      <c r="B39" s="330" t="s">
        <v>173</v>
      </c>
      <c r="C39" s="330" t="s">
        <v>174</v>
      </c>
      <c r="D39" s="330" t="s">
        <v>362</v>
      </c>
      <c r="E39" s="330" t="s">
        <v>366</v>
      </c>
      <c r="F39" s="330" t="s">
        <v>175</v>
      </c>
      <c r="G39" s="330" t="s">
        <v>305</v>
      </c>
    </row>
    <row r="40" spans="2:7" ht="12">
      <c r="B40" s="327" t="s">
        <v>180</v>
      </c>
      <c r="C40" s="353">
        <v>4677.057</v>
      </c>
      <c r="D40" s="353">
        <v>4214.951</v>
      </c>
      <c r="E40" s="353">
        <v>169.881</v>
      </c>
      <c r="F40" s="353">
        <v>4384.832</v>
      </c>
      <c r="G40" s="353">
        <v>65.406</v>
      </c>
    </row>
    <row r="41" spans="2:7" ht="12">
      <c r="B41" s="327" t="s">
        <v>181</v>
      </c>
      <c r="C41" s="353">
        <v>3104.471</v>
      </c>
      <c r="D41" s="353">
        <v>3031.633</v>
      </c>
      <c r="E41" s="353">
        <v>-1.02</v>
      </c>
      <c r="F41" s="353">
        <v>3030.613</v>
      </c>
      <c r="G41" s="353">
        <v>10.349</v>
      </c>
    </row>
    <row r="42" spans="2:7" ht="12">
      <c r="B42" s="327" t="s">
        <v>182</v>
      </c>
      <c r="C42" s="353">
        <v>6746.983</v>
      </c>
      <c r="D42" s="353">
        <v>6705.056</v>
      </c>
      <c r="E42" s="353">
        <v>7.208</v>
      </c>
      <c r="F42" s="353">
        <v>6712.264</v>
      </c>
      <c r="G42" s="353">
        <v>18.032</v>
      </c>
    </row>
    <row r="43" spans="2:7" ht="13.5">
      <c r="B43" s="329" t="s">
        <v>17</v>
      </c>
      <c r="C43" s="342">
        <f>SUM(C40:C42)</f>
        <v>14528.511</v>
      </c>
      <c r="D43" s="342">
        <f>SUM(D40:D42)</f>
        <v>13951.64</v>
      </c>
      <c r="E43" s="342">
        <f>SUM(E40:E42)</f>
        <v>176.069</v>
      </c>
      <c r="F43" s="342">
        <f>SUM(F40:F42)</f>
        <v>14127.708999999999</v>
      </c>
      <c r="G43" s="342">
        <f>SUM(G40:G42)</f>
        <v>93.787</v>
      </c>
    </row>
    <row r="44" spans="4:7" ht="12">
      <c r="D44" s="336"/>
      <c r="E44" s="355"/>
      <c r="F44" s="355"/>
      <c r="G44" s="355"/>
    </row>
    <row r="46" spans="2:7" ht="13.5">
      <c r="B46" s="412" t="s">
        <v>176</v>
      </c>
      <c r="C46" s="412"/>
      <c r="D46" s="412"/>
      <c r="E46" s="412"/>
      <c r="F46" s="412"/>
      <c r="G46" s="412"/>
    </row>
    <row r="47" spans="2:7" ht="13.5">
      <c r="B47" s="416" t="s">
        <v>418</v>
      </c>
      <c r="C47" s="416"/>
      <c r="D47" s="416"/>
      <c r="E47" s="416"/>
      <c r="F47" s="416"/>
      <c r="G47" s="416"/>
    </row>
    <row r="50" spans="2:4" ht="12">
      <c r="B50" s="327" t="s">
        <v>278</v>
      </c>
      <c r="D50" s="358"/>
    </row>
    <row r="51" ht="12">
      <c r="B51" s="327" t="s">
        <v>177</v>
      </c>
    </row>
    <row r="52" spans="2:6" ht="14.25">
      <c r="B52" s="327" t="s">
        <v>130</v>
      </c>
      <c r="F52" s="178"/>
    </row>
  </sheetData>
  <sheetProtection/>
  <mergeCells count="12">
    <mergeCell ref="B47:G47"/>
    <mergeCell ref="B3:G3"/>
    <mergeCell ref="B4:G4"/>
    <mergeCell ref="B5:G5"/>
    <mergeCell ref="B6:G6"/>
    <mergeCell ref="B7:G7"/>
    <mergeCell ref="B18:E18"/>
    <mergeCell ref="B19:E19"/>
    <mergeCell ref="B32:C32"/>
    <mergeCell ref="B37:G37"/>
    <mergeCell ref="B38:G38"/>
    <mergeCell ref="B46:G46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51"/>
  <sheetViews>
    <sheetView showGridLines="0" showRowColHeaders="0" zoomScalePageLayoutView="0" workbookViewId="0" topLeftCell="A1">
      <selection activeCell="G5" sqref="G5"/>
    </sheetView>
  </sheetViews>
  <sheetFormatPr defaultColWidth="11.421875" defaultRowHeight="37.5" customHeight="1"/>
  <cols>
    <col min="1" max="1" width="11.421875" style="25" customWidth="1"/>
    <col min="2" max="2" width="42.7109375" style="33" customWidth="1"/>
    <col min="3" max="3" width="7.7109375" style="33" customWidth="1"/>
    <col min="4" max="4" width="85.57421875" style="33" customWidth="1"/>
    <col min="5" max="5" width="14.140625" style="34" customWidth="1"/>
    <col min="6" max="6" width="14.140625" style="35" customWidth="1"/>
    <col min="7" max="7" width="15.57421875" style="35" customWidth="1"/>
    <col min="8" max="8" width="11.421875" style="36" customWidth="1"/>
    <col min="9" max="16384" width="11.421875" style="25" customWidth="1"/>
  </cols>
  <sheetData>
    <row r="1" spans="1:7" ht="15.75">
      <c r="A1" s="20" t="s">
        <v>60</v>
      </c>
      <c r="B1" s="23"/>
      <c r="C1" s="23"/>
      <c r="D1" s="23"/>
      <c r="E1" s="24"/>
      <c r="F1" s="25"/>
      <c r="G1" s="25"/>
    </row>
    <row r="2" spans="2:7" ht="12.75">
      <c r="B2" s="26"/>
      <c r="C2" s="26"/>
      <c r="D2" s="26"/>
      <c r="E2" s="26"/>
      <c r="F2" s="26"/>
      <c r="G2" s="26"/>
    </row>
    <row r="3" spans="2:7" ht="14.25">
      <c r="B3" s="417" t="s">
        <v>325</v>
      </c>
      <c r="C3" s="417"/>
      <c r="D3" s="417"/>
      <c r="E3" s="417"/>
      <c r="F3" s="417"/>
      <c r="G3" s="417"/>
    </row>
    <row r="4" spans="2:7" ht="14.25">
      <c r="B4" s="417" t="s">
        <v>315</v>
      </c>
      <c r="C4" s="417"/>
      <c r="D4" s="417"/>
      <c r="E4" s="417"/>
      <c r="F4" s="417"/>
      <c r="G4" s="417"/>
    </row>
    <row r="5" spans="1:7" ht="25.5" customHeight="1">
      <c r="A5" s="37"/>
      <c r="B5" s="38" t="s">
        <v>25</v>
      </c>
      <c r="C5" s="38" t="s">
        <v>63</v>
      </c>
      <c r="D5" s="38" t="s">
        <v>65</v>
      </c>
      <c r="E5" s="38" t="s">
        <v>26</v>
      </c>
      <c r="F5" s="38" t="s">
        <v>27</v>
      </c>
      <c r="G5" s="38" t="s">
        <v>276</v>
      </c>
    </row>
    <row r="6" spans="1:237" s="28" customFormat="1" ht="45.75" customHeight="1">
      <c r="A6" s="39"/>
      <c r="B6" s="40" t="s">
        <v>296</v>
      </c>
      <c r="C6" s="41" t="s">
        <v>64</v>
      </c>
      <c r="D6" s="41" t="s">
        <v>66</v>
      </c>
      <c r="E6" s="42" t="s">
        <v>89</v>
      </c>
      <c r="F6" s="43">
        <v>1.19</v>
      </c>
      <c r="G6" s="44">
        <v>119.4</v>
      </c>
      <c r="H6" s="45"/>
      <c r="I6" s="43"/>
      <c r="J6" s="44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</row>
    <row r="7" spans="1:10" s="27" customFormat="1" ht="43.5" customHeight="1">
      <c r="A7" s="46"/>
      <c r="B7" s="40" t="s">
        <v>323</v>
      </c>
      <c r="C7" s="41" t="s">
        <v>64</v>
      </c>
      <c r="D7" s="41" t="s">
        <v>67</v>
      </c>
      <c r="E7" s="42" t="s">
        <v>89</v>
      </c>
      <c r="F7" s="43">
        <v>0.88</v>
      </c>
      <c r="G7" s="44">
        <v>88.2</v>
      </c>
      <c r="H7" s="45"/>
      <c r="I7" s="43"/>
      <c r="J7" s="44"/>
    </row>
    <row r="8" spans="1:10" s="27" customFormat="1" ht="36.75" customHeight="1">
      <c r="A8" s="46"/>
      <c r="B8" s="40" t="s">
        <v>127</v>
      </c>
      <c r="C8" s="41" t="s">
        <v>64</v>
      </c>
      <c r="D8" s="41" t="s">
        <v>68</v>
      </c>
      <c r="E8" s="42" t="s">
        <v>89</v>
      </c>
      <c r="F8" s="43">
        <v>0.71</v>
      </c>
      <c r="G8" s="44">
        <v>71</v>
      </c>
      <c r="H8" s="45"/>
      <c r="I8" s="43"/>
      <c r="J8" s="44"/>
    </row>
    <row r="9" spans="1:10" s="27" customFormat="1" ht="31.5" customHeight="1">
      <c r="A9" s="46"/>
      <c r="B9" s="40" t="s">
        <v>128</v>
      </c>
      <c r="C9" s="41" t="s">
        <v>64</v>
      </c>
      <c r="D9" s="41" t="s">
        <v>69</v>
      </c>
      <c r="E9" s="42" t="s">
        <v>89</v>
      </c>
      <c r="F9" s="43">
        <v>1</v>
      </c>
      <c r="G9" s="44">
        <v>100</v>
      </c>
      <c r="H9" s="45"/>
      <c r="I9" s="43"/>
      <c r="J9" s="44"/>
    </row>
    <row r="10" spans="1:237" s="27" customFormat="1" ht="44.25" customHeight="1">
      <c r="A10" s="46"/>
      <c r="B10" s="40" t="s">
        <v>297</v>
      </c>
      <c r="C10" s="41" t="s">
        <v>64</v>
      </c>
      <c r="D10" s="41" t="s">
        <v>70</v>
      </c>
      <c r="E10" s="42" t="s">
        <v>90</v>
      </c>
      <c r="F10" s="43">
        <v>0.81</v>
      </c>
      <c r="G10" s="44">
        <v>123.8</v>
      </c>
      <c r="H10" s="45"/>
      <c r="I10" s="43"/>
      <c r="J10" s="44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</row>
    <row r="11" spans="1:10" s="29" customFormat="1" ht="43.5" customHeight="1">
      <c r="A11" s="24"/>
      <c r="B11" s="40" t="s">
        <v>29</v>
      </c>
      <c r="C11" s="41" t="s">
        <v>64</v>
      </c>
      <c r="D11" s="41" t="s">
        <v>71</v>
      </c>
      <c r="E11" s="42" t="s">
        <v>28</v>
      </c>
      <c r="F11" s="43">
        <v>1.03</v>
      </c>
      <c r="G11" s="44">
        <v>97</v>
      </c>
      <c r="H11" s="45"/>
      <c r="I11" s="43"/>
      <c r="J11" s="44"/>
    </row>
    <row r="12" spans="1:10" s="29" customFormat="1" ht="41.25" customHeight="1">
      <c r="A12" s="24"/>
      <c r="B12" s="40" t="s">
        <v>30</v>
      </c>
      <c r="C12" s="41" t="s">
        <v>64</v>
      </c>
      <c r="D12" s="41" t="s">
        <v>72</v>
      </c>
      <c r="E12" s="42" t="s">
        <v>28</v>
      </c>
      <c r="F12" s="43">
        <v>0.52</v>
      </c>
      <c r="G12" s="44">
        <v>193.8</v>
      </c>
      <c r="H12" s="45"/>
      <c r="I12" s="43"/>
      <c r="J12" s="44"/>
    </row>
    <row r="13" spans="1:10" s="30" customFormat="1" ht="13.5">
      <c r="A13" s="47"/>
      <c r="B13" s="232" t="s">
        <v>316</v>
      </c>
      <c r="C13" s="40"/>
      <c r="D13" s="40"/>
      <c r="E13" s="42"/>
      <c r="F13" s="42"/>
      <c r="G13" s="42"/>
      <c r="H13" s="48"/>
      <c r="I13" s="43"/>
      <c r="J13" s="44"/>
    </row>
    <row r="14" spans="1:10" ht="14.25">
      <c r="A14" s="24"/>
      <c r="B14" s="233" t="s">
        <v>317</v>
      </c>
      <c r="C14" s="31"/>
      <c r="D14" s="31"/>
      <c r="E14" s="25"/>
      <c r="F14" s="25"/>
      <c r="G14" s="32"/>
      <c r="H14" s="48"/>
      <c r="I14" s="43"/>
      <c r="J14" s="44"/>
    </row>
    <row r="15" spans="1:10" ht="12.75">
      <c r="A15" s="24"/>
      <c r="B15" s="234" t="s">
        <v>320</v>
      </c>
      <c r="C15" s="231"/>
      <c r="D15" s="231"/>
      <c r="E15" s="231"/>
      <c r="F15" s="231"/>
      <c r="G15" s="231"/>
      <c r="H15" s="48"/>
      <c r="I15" s="43"/>
      <c r="J15" s="44"/>
    </row>
    <row r="16" spans="1:10" ht="12.75">
      <c r="A16" s="24"/>
      <c r="B16" s="234" t="s">
        <v>321</v>
      </c>
      <c r="C16" s="231"/>
      <c r="D16" s="231"/>
      <c r="E16" s="231"/>
      <c r="F16" s="231"/>
      <c r="G16" s="231"/>
      <c r="H16" s="48"/>
      <c r="I16" s="43"/>
      <c r="J16" s="44"/>
    </row>
    <row r="17" spans="1:10" ht="12.75">
      <c r="A17" s="24"/>
      <c r="B17" s="234" t="s">
        <v>322</v>
      </c>
      <c r="C17" s="231"/>
      <c r="D17" s="231"/>
      <c r="E17" s="231"/>
      <c r="F17" s="231"/>
      <c r="G17" s="231"/>
      <c r="I17" s="43"/>
      <c r="J17" s="44"/>
    </row>
    <row r="18" spans="1:10" ht="12.75">
      <c r="A18" s="24"/>
      <c r="B18" s="235" t="s">
        <v>319</v>
      </c>
      <c r="C18" s="231"/>
      <c r="D18" s="231"/>
      <c r="E18" s="231"/>
      <c r="F18" s="231"/>
      <c r="G18" s="231"/>
      <c r="I18" s="43"/>
      <c r="J18" s="44"/>
    </row>
    <row r="19" spans="1:10" ht="12.75">
      <c r="A19" s="24"/>
      <c r="B19" s="236" t="s">
        <v>318</v>
      </c>
      <c r="C19" s="231"/>
      <c r="D19" s="231"/>
      <c r="E19" s="231"/>
      <c r="F19" s="231"/>
      <c r="G19" s="231"/>
      <c r="I19" s="43"/>
      <c r="J19" s="44"/>
    </row>
    <row r="20" spans="8:10" ht="12.75">
      <c r="H20" s="148"/>
      <c r="I20" s="43"/>
      <c r="J20" s="44"/>
    </row>
    <row r="21" spans="9:10" ht="12.75">
      <c r="I21" s="43"/>
      <c r="J21" s="44"/>
    </row>
    <row r="22" spans="2:10" ht="12.75" customHeight="1">
      <c r="B22" s="49"/>
      <c r="C22" s="49"/>
      <c r="D22" s="49"/>
      <c r="I22" s="43"/>
      <c r="J22" s="44"/>
    </row>
    <row r="23" spans="9:10" ht="37.5" customHeight="1">
      <c r="I23" s="43"/>
      <c r="J23" s="44"/>
    </row>
    <row r="24" spans="9:10" ht="37.5" customHeight="1">
      <c r="I24" s="43"/>
      <c r="J24" s="44"/>
    </row>
    <row r="25" spans="9:10" ht="37.5" customHeight="1">
      <c r="I25" s="43"/>
      <c r="J25" s="44"/>
    </row>
    <row r="26" spans="9:10" ht="37.5" customHeight="1">
      <c r="I26" s="43"/>
      <c r="J26" s="44"/>
    </row>
    <row r="27" spans="9:10" ht="37.5" customHeight="1">
      <c r="I27" s="43"/>
      <c r="J27" s="44"/>
    </row>
    <row r="28" spans="9:10" ht="37.5" customHeight="1">
      <c r="I28" s="195"/>
      <c r="J28" s="196"/>
    </row>
    <row r="29" spans="9:10" ht="37.5" customHeight="1">
      <c r="I29" s="194"/>
      <c r="J29" s="197"/>
    </row>
    <row r="30" spans="9:10" ht="37.5" customHeight="1">
      <c r="I30" s="43"/>
      <c r="J30" s="44"/>
    </row>
    <row r="31" spans="9:10" ht="37.5" customHeight="1">
      <c r="I31" s="43"/>
      <c r="J31" s="44"/>
    </row>
    <row r="32" spans="9:10" ht="37.5" customHeight="1">
      <c r="I32" s="43"/>
      <c r="J32" s="44"/>
    </row>
    <row r="51" ht="37.5" customHeight="1">
      <c r="F51" s="116"/>
    </row>
  </sheetData>
  <sheetProtection/>
  <mergeCells count="2">
    <mergeCell ref="B3:G3"/>
    <mergeCell ref="B4:G4"/>
  </mergeCells>
  <hyperlinks>
    <hyperlink ref="A1" location="Índice!A1" display="Regreso al menú"/>
  </hyperlinks>
  <printOptions/>
  <pageMargins left="0.7086614173228347" right="0.36" top="0.7480314960629921" bottom="0.7480314960629921" header="0.31496062992125984" footer="0.31496062992125984"/>
  <pageSetup fitToHeight="1" fitToWidth="1" horizontalDpi="600" verticalDpi="600" orientation="portrait" scale="4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58"/>
  <sheetViews>
    <sheetView showGridLines="0" zoomScalePageLayoutView="0" workbookViewId="0" topLeftCell="A1">
      <selection activeCell="B4" sqref="B4:F4"/>
    </sheetView>
  </sheetViews>
  <sheetFormatPr defaultColWidth="11.421875" defaultRowHeight="37.5" customHeight="1"/>
  <cols>
    <col min="1" max="1" width="4.421875" style="25" customWidth="1"/>
    <col min="2" max="2" width="98.28125" style="33" customWidth="1"/>
    <col min="3" max="3" width="32.00390625" style="34" customWidth="1"/>
    <col min="4" max="5" width="14.140625" style="35" customWidth="1"/>
    <col min="6" max="6" width="15.140625" style="35" customWidth="1"/>
    <col min="7" max="16384" width="11.421875" style="25" customWidth="1"/>
  </cols>
  <sheetData>
    <row r="1" spans="1:6" ht="15.75">
      <c r="A1" s="20" t="s">
        <v>60</v>
      </c>
      <c r="B1" s="23"/>
      <c r="C1" s="24"/>
      <c r="D1" s="25"/>
      <c r="E1" s="25"/>
      <c r="F1" s="25"/>
    </row>
    <row r="2" spans="2:6" ht="12.75">
      <c r="B2" s="26"/>
      <c r="C2" s="26"/>
      <c r="D2" s="26"/>
      <c r="E2" s="26"/>
      <c r="F2" s="26"/>
    </row>
    <row r="3" spans="2:6" ht="14.25">
      <c r="B3" s="417" t="s">
        <v>324</v>
      </c>
      <c r="C3" s="417"/>
      <c r="D3" s="417"/>
      <c r="E3" s="417"/>
      <c r="F3" s="417"/>
    </row>
    <row r="4" spans="2:6" ht="14.25">
      <c r="B4" s="417" t="s">
        <v>315</v>
      </c>
      <c r="C4" s="417"/>
      <c r="D4" s="417"/>
      <c r="E4" s="417"/>
      <c r="F4" s="417"/>
    </row>
    <row r="5" spans="1:6" ht="25.5" customHeight="1">
      <c r="A5" s="37"/>
      <c r="B5" s="38" t="s">
        <v>25</v>
      </c>
      <c r="C5" s="38" t="s">
        <v>129</v>
      </c>
      <c r="D5" s="38" t="s">
        <v>31</v>
      </c>
      <c r="E5" s="38" t="s">
        <v>32</v>
      </c>
      <c r="F5" s="38" t="s">
        <v>126</v>
      </c>
    </row>
    <row r="6" spans="1:235" s="28" customFormat="1" ht="15.75" customHeight="1">
      <c r="A6" s="39"/>
      <c r="B6" s="40" t="s">
        <v>33</v>
      </c>
      <c r="C6" s="42" t="s">
        <v>24</v>
      </c>
      <c r="D6" s="44">
        <v>61.40350877192983</v>
      </c>
      <c r="E6" s="44">
        <v>70.58823529411765</v>
      </c>
      <c r="F6" s="44">
        <v>114.98371335504885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</row>
    <row r="7" spans="1:6" s="27" customFormat="1" ht="15.75" customHeight="1">
      <c r="A7" s="46"/>
      <c r="B7" s="40" t="s">
        <v>326</v>
      </c>
      <c r="C7" s="42" t="s">
        <v>24</v>
      </c>
      <c r="D7" s="44">
        <v>75.00837520938023</v>
      </c>
      <c r="E7" s="44">
        <v>67.80660377358491</v>
      </c>
      <c r="F7" s="44">
        <v>90.4</v>
      </c>
    </row>
    <row r="8" spans="1:6" s="27" customFormat="1" ht="15.75" customHeight="1">
      <c r="A8" s="46"/>
      <c r="B8" s="40" t="s">
        <v>92</v>
      </c>
      <c r="C8" s="42" t="s">
        <v>24</v>
      </c>
      <c r="D8" s="44">
        <v>67</v>
      </c>
      <c r="E8" s="44">
        <v>74.82517482517483</v>
      </c>
      <c r="F8" s="44">
        <v>111.64179104477611</v>
      </c>
    </row>
    <row r="9" spans="1:6" s="27" customFormat="1" ht="15.75" customHeight="1">
      <c r="A9" s="46"/>
      <c r="B9" s="40" t="s">
        <v>34</v>
      </c>
      <c r="C9" s="42" t="s">
        <v>16</v>
      </c>
      <c r="D9" s="44">
        <v>7152.600000484359</v>
      </c>
      <c r="E9" s="44">
        <v>4118</v>
      </c>
      <c r="F9" s="44">
        <v>57.57346978721024</v>
      </c>
    </row>
    <row r="10" spans="1:9" s="27" customFormat="1" ht="15.75" customHeight="1">
      <c r="A10" s="46"/>
      <c r="B10" s="40" t="s">
        <v>327</v>
      </c>
      <c r="C10" s="42" t="s">
        <v>16</v>
      </c>
      <c r="D10" s="44">
        <v>12418.552458</v>
      </c>
      <c r="E10" s="44">
        <v>7875.492</v>
      </c>
      <c r="F10" s="44">
        <v>63.41697131721772</v>
      </c>
      <c r="I10" s="199"/>
    </row>
    <row r="11" spans="1:6" s="27" customFormat="1" ht="15.75" customHeight="1">
      <c r="A11" s="46"/>
      <c r="B11" s="40" t="s">
        <v>93</v>
      </c>
      <c r="C11" s="42" t="s">
        <v>16</v>
      </c>
      <c r="D11" s="44">
        <v>3000</v>
      </c>
      <c r="E11" s="44">
        <v>3991.9497568000006</v>
      </c>
      <c r="F11" s="44">
        <v>133.06333333333333</v>
      </c>
    </row>
    <row r="12" spans="1:235" s="27" customFormat="1" ht="15.75" customHeight="1">
      <c r="A12" s="46"/>
      <c r="B12" s="40" t="s">
        <v>35</v>
      </c>
      <c r="C12" s="42" t="s">
        <v>16</v>
      </c>
      <c r="D12" s="44">
        <v>7512.457540741061</v>
      </c>
      <c r="E12" s="44">
        <v>6689.606236420001</v>
      </c>
      <c r="F12" s="44">
        <v>89.04625623960067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</row>
    <row r="13" spans="1:6" s="29" customFormat="1" ht="15.75" customHeight="1">
      <c r="A13" s="24"/>
      <c r="B13" s="40" t="s">
        <v>36</v>
      </c>
      <c r="C13" s="42" t="s">
        <v>24</v>
      </c>
      <c r="D13" s="44">
        <v>30.9</v>
      </c>
      <c r="E13" s="44">
        <v>33.1</v>
      </c>
      <c r="F13" s="44">
        <v>93.35347432024169</v>
      </c>
    </row>
    <row r="14" spans="1:6" s="29" customFormat="1" ht="15.75" customHeight="1">
      <c r="A14" s="24"/>
      <c r="B14" s="40" t="s">
        <v>328</v>
      </c>
      <c r="C14" s="42" t="s">
        <v>42</v>
      </c>
      <c r="D14" s="43">
        <v>9.15</v>
      </c>
      <c r="E14" s="43">
        <v>8.9</v>
      </c>
      <c r="F14" s="44">
        <v>97.26775956284153</v>
      </c>
    </row>
    <row r="15" spans="1:235" s="29" customFormat="1" ht="15.75" customHeight="1">
      <c r="A15" s="24"/>
      <c r="B15" s="40" t="s">
        <v>329</v>
      </c>
      <c r="C15" s="42" t="s">
        <v>38</v>
      </c>
      <c r="D15" s="209">
        <v>0.72</v>
      </c>
      <c r="E15" s="209">
        <v>0.65</v>
      </c>
      <c r="F15" s="44">
        <v>110.8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</row>
    <row r="16" spans="1:235" s="29" customFormat="1" ht="15.75" customHeight="1">
      <c r="A16" s="24"/>
      <c r="B16" s="40" t="s">
        <v>39</v>
      </c>
      <c r="C16" s="42" t="s">
        <v>38</v>
      </c>
      <c r="D16" s="44">
        <v>0.4759512090690828</v>
      </c>
      <c r="E16" s="44">
        <v>0.47164464893320635</v>
      </c>
      <c r="F16" s="44">
        <v>100.84745762711864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</row>
    <row r="17" spans="1:6" s="30" customFormat="1" ht="15.75" customHeight="1">
      <c r="A17" s="47"/>
      <c r="B17" s="40" t="s">
        <v>330</v>
      </c>
      <c r="C17" s="42" t="s">
        <v>16</v>
      </c>
      <c r="D17" s="44">
        <v>57.713326417056976</v>
      </c>
      <c r="E17" s="44">
        <v>58.816925985714285</v>
      </c>
      <c r="F17" s="44">
        <v>101.90641247833622</v>
      </c>
    </row>
    <row r="18" spans="1:6" s="30" customFormat="1" ht="15.75" customHeight="1">
      <c r="A18" s="47"/>
      <c r="B18" s="40" t="s">
        <v>331</v>
      </c>
      <c r="C18" s="42" t="s">
        <v>40</v>
      </c>
      <c r="D18" s="44">
        <v>1373.758519961052</v>
      </c>
      <c r="E18" s="44">
        <v>942.5179324894514</v>
      </c>
      <c r="F18" s="44">
        <v>68.60532828650459</v>
      </c>
    </row>
    <row r="19" spans="1:6" s="30" customFormat="1" ht="24">
      <c r="A19" s="47"/>
      <c r="B19" s="40" t="s">
        <v>332</v>
      </c>
      <c r="C19" s="42" t="s">
        <v>40</v>
      </c>
      <c r="D19" s="43">
        <v>4000</v>
      </c>
      <c r="E19" s="43">
        <v>4651.515151515151</v>
      </c>
      <c r="F19" s="44">
        <v>116.2875</v>
      </c>
    </row>
    <row r="20" spans="1:6" s="30" customFormat="1" ht="15.75" customHeight="1">
      <c r="A20" s="47"/>
      <c r="B20" s="40" t="s">
        <v>333</v>
      </c>
      <c r="C20" s="42" t="s">
        <v>24</v>
      </c>
      <c r="D20" s="42">
        <v>1.03</v>
      </c>
      <c r="E20" s="42">
        <v>0.91</v>
      </c>
      <c r="F20" s="44">
        <v>88.3</v>
      </c>
    </row>
    <row r="21" spans="1:6" s="30" customFormat="1" ht="15.75" customHeight="1">
      <c r="A21" s="47"/>
      <c r="B21" s="40" t="s">
        <v>94</v>
      </c>
      <c r="C21" s="42" t="s">
        <v>41</v>
      </c>
      <c r="D21" s="44">
        <v>875</v>
      </c>
      <c r="E21" s="43">
        <v>1048</v>
      </c>
      <c r="F21" s="44">
        <v>119.77142857142857</v>
      </c>
    </row>
    <row r="22" spans="1:6" s="30" customFormat="1" ht="15.75" customHeight="1">
      <c r="A22" s="47"/>
      <c r="B22" s="40" t="s">
        <v>61</v>
      </c>
      <c r="C22" s="42" t="s">
        <v>62</v>
      </c>
      <c r="D22" s="44">
        <v>8</v>
      </c>
      <c r="E22" s="43">
        <v>6.85</v>
      </c>
      <c r="F22" s="44">
        <v>116.78832116788321</v>
      </c>
    </row>
    <row r="23" spans="1:6" s="30" customFormat="1" ht="15.75" customHeight="1">
      <c r="A23" s="47"/>
      <c r="B23" s="40" t="s">
        <v>334</v>
      </c>
      <c r="C23" s="42" t="s">
        <v>42</v>
      </c>
      <c r="D23" s="44">
        <v>8.4</v>
      </c>
      <c r="E23" s="50">
        <v>8.3</v>
      </c>
      <c r="F23" s="44">
        <v>98.80952380952382</v>
      </c>
    </row>
    <row r="24" spans="1:6" s="30" customFormat="1" ht="15.75" customHeight="1">
      <c r="A24" s="47"/>
      <c r="B24" s="40" t="s">
        <v>335</v>
      </c>
      <c r="C24" s="42" t="s">
        <v>42</v>
      </c>
      <c r="D24" s="44">
        <v>8.01</v>
      </c>
      <c r="E24" s="44">
        <v>7.7</v>
      </c>
      <c r="F24" s="44">
        <v>96.12983770287141</v>
      </c>
    </row>
    <row r="25" spans="1:6" s="30" customFormat="1" ht="15.75" customHeight="1">
      <c r="A25" s="47"/>
      <c r="B25" s="40" t="s">
        <v>336</v>
      </c>
      <c r="C25" s="42" t="s">
        <v>24</v>
      </c>
      <c r="D25" s="210">
        <v>1.0796</v>
      </c>
      <c r="E25" s="210">
        <v>0.8927332401395016</v>
      </c>
      <c r="F25" s="210">
        <v>82.4074074074074</v>
      </c>
    </row>
    <row r="26" spans="1:6" s="30" customFormat="1" ht="15.75" customHeight="1">
      <c r="A26" s="47"/>
      <c r="B26" s="40" t="s">
        <v>337</v>
      </c>
      <c r="C26" s="42" t="s">
        <v>24</v>
      </c>
      <c r="D26" s="44">
        <v>55.53869499241275</v>
      </c>
      <c r="E26" s="44">
        <v>52.515625</v>
      </c>
      <c r="F26" s="44">
        <v>94.5945945945946</v>
      </c>
    </row>
    <row r="27" spans="1:6" s="30" customFormat="1" ht="15.75" customHeight="1">
      <c r="A27" s="47"/>
      <c r="B27" s="40" t="s">
        <v>43</v>
      </c>
      <c r="C27" s="42" t="s">
        <v>24</v>
      </c>
      <c r="D27" s="44">
        <v>52.48351648351648</v>
      </c>
      <c r="E27" s="44">
        <v>49.23076923076923</v>
      </c>
      <c r="F27" s="44">
        <v>93.71428571428571</v>
      </c>
    </row>
    <row r="28" spans="1:6" s="30" customFormat="1" ht="15.75" customHeight="1">
      <c r="A28" s="47"/>
      <c r="B28" s="40" t="s">
        <v>298</v>
      </c>
      <c r="C28" s="42" t="s">
        <v>16</v>
      </c>
      <c r="D28" s="44">
        <v>54.5</v>
      </c>
      <c r="E28" s="50">
        <v>63.8</v>
      </c>
      <c r="F28" s="44">
        <v>117.1</v>
      </c>
    </row>
    <row r="29" spans="1:6" s="30" customFormat="1" ht="15.75" customHeight="1">
      <c r="A29" s="47"/>
      <c r="B29" s="40" t="s">
        <v>44</v>
      </c>
      <c r="C29" s="42" t="s">
        <v>24</v>
      </c>
      <c r="D29" s="44">
        <v>42.976094547408</v>
      </c>
      <c r="E29" s="43">
        <v>46.92514808831449</v>
      </c>
      <c r="F29" s="44">
        <v>109.06976744186046</v>
      </c>
    </row>
    <row r="30" spans="1:6" s="30" customFormat="1" ht="15.75" customHeight="1">
      <c r="A30" s="47"/>
      <c r="B30" s="40" t="s">
        <v>45</v>
      </c>
      <c r="C30" s="42" t="s">
        <v>46</v>
      </c>
      <c r="D30" s="44">
        <v>95</v>
      </c>
      <c r="E30" s="44">
        <v>90.95</v>
      </c>
      <c r="F30" s="44">
        <v>95.78947368421052</v>
      </c>
    </row>
    <row r="31" spans="1:6" s="30" customFormat="1" ht="15.75" customHeight="1">
      <c r="A31" s="47"/>
      <c r="B31" s="40" t="s">
        <v>47</v>
      </c>
      <c r="C31" s="42" t="s">
        <v>46</v>
      </c>
      <c r="D31" s="42">
        <v>88</v>
      </c>
      <c r="E31" s="42">
        <v>87.63</v>
      </c>
      <c r="F31" s="44">
        <v>99.54545454545455</v>
      </c>
    </row>
    <row r="32" spans="1:6" s="30" customFormat="1" ht="15.75" customHeight="1">
      <c r="A32" s="47"/>
      <c r="B32" s="229" t="s">
        <v>338</v>
      </c>
      <c r="C32" s="42" t="s">
        <v>46</v>
      </c>
      <c r="D32" s="42">
        <v>85</v>
      </c>
      <c r="E32" s="42">
        <v>85.5</v>
      </c>
      <c r="F32" s="44">
        <v>100.58823529411765</v>
      </c>
    </row>
    <row r="33" spans="1:6" s="30" customFormat="1" ht="12.75">
      <c r="A33" s="47"/>
      <c r="B33" s="229"/>
      <c r="C33" s="42"/>
      <c r="D33" s="42"/>
      <c r="E33" s="42"/>
      <c r="F33" s="42"/>
    </row>
    <row r="34" spans="1:6" s="30" customFormat="1" ht="13.5">
      <c r="A34" s="47"/>
      <c r="B34" s="237" t="s">
        <v>316</v>
      </c>
      <c r="C34" s="238"/>
      <c r="D34" s="238"/>
      <c r="E34" s="238"/>
      <c r="F34" s="238"/>
    </row>
    <row r="35" spans="1:6" s="30" customFormat="1" ht="12.75">
      <c r="A35" s="47"/>
      <c r="B35" s="233" t="s">
        <v>317</v>
      </c>
      <c r="C35" s="238"/>
      <c r="D35" s="238"/>
      <c r="E35" s="238"/>
      <c r="F35" s="238"/>
    </row>
    <row r="36" spans="1:6" s="30" customFormat="1" ht="13.5">
      <c r="A36" s="47"/>
      <c r="B36" s="239" t="s">
        <v>340</v>
      </c>
      <c r="C36" s="240"/>
      <c r="D36" s="238"/>
      <c r="E36" s="238"/>
      <c r="F36" s="238"/>
    </row>
    <row r="37" spans="1:6" s="30" customFormat="1" ht="13.5">
      <c r="A37" s="47"/>
      <c r="B37" s="239" t="s">
        <v>341</v>
      </c>
      <c r="C37" s="240"/>
      <c r="D37" s="238"/>
      <c r="E37" s="238"/>
      <c r="F37" s="238"/>
    </row>
    <row r="38" spans="1:6" s="30" customFormat="1" ht="13.5">
      <c r="A38" s="47"/>
      <c r="B38" s="239" t="s">
        <v>342</v>
      </c>
      <c r="C38" s="240"/>
      <c r="D38" s="238"/>
      <c r="E38" s="238"/>
      <c r="F38" s="238"/>
    </row>
    <row r="39" spans="1:6" s="30" customFormat="1" ht="13.5">
      <c r="A39" s="47"/>
      <c r="B39" s="239" t="s">
        <v>343</v>
      </c>
      <c r="C39" s="240"/>
      <c r="D39" s="238"/>
      <c r="E39" s="238"/>
      <c r="F39" s="238"/>
    </row>
    <row r="40" spans="1:6" ht="12.75">
      <c r="A40" s="24"/>
      <c r="B40" s="418" t="s">
        <v>344</v>
      </c>
      <c r="C40" s="419"/>
      <c r="D40" s="419"/>
      <c r="E40" s="419"/>
      <c r="F40" s="419"/>
    </row>
    <row r="41" spans="1:6" ht="12.75">
      <c r="A41" s="24"/>
      <c r="B41" s="419"/>
      <c r="C41" s="419"/>
      <c r="D41" s="419"/>
      <c r="E41" s="419"/>
      <c r="F41" s="419"/>
    </row>
    <row r="42" spans="1:6" ht="12.75" customHeight="1">
      <c r="A42" s="24"/>
      <c r="B42" s="239" t="s">
        <v>345</v>
      </c>
      <c r="C42" s="240"/>
      <c r="D42" s="238"/>
      <c r="E42" s="238"/>
      <c r="F42" s="238"/>
    </row>
    <row r="43" spans="1:6" ht="13.5">
      <c r="A43" s="24"/>
      <c r="B43" s="239" t="s">
        <v>346</v>
      </c>
      <c r="C43" s="240"/>
      <c r="D43" s="238"/>
      <c r="E43" s="238"/>
      <c r="F43" s="238"/>
    </row>
    <row r="44" spans="1:6" ht="13.5">
      <c r="A44" s="24"/>
      <c r="B44" s="239" t="s">
        <v>347</v>
      </c>
      <c r="C44" s="240"/>
      <c r="D44" s="238"/>
      <c r="E44" s="238"/>
      <c r="F44" s="238"/>
    </row>
    <row r="45" spans="1:6" ht="13.5">
      <c r="A45" s="24"/>
      <c r="B45" s="239" t="s">
        <v>348</v>
      </c>
      <c r="C45" s="241"/>
      <c r="D45" s="238"/>
      <c r="E45" s="238"/>
      <c r="F45" s="238"/>
    </row>
    <row r="46" spans="1:6" ht="12.75">
      <c r="A46" s="24"/>
      <c r="B46" s="242" t="s">
        <v>339</v>
      </c>
      <c r="C46" s="238"/>
      <c r="D46" s="238"/>
      <c r="E46" s="238"/>
      <c r="F46" s="238"/>
    </row>
    <row r="47" spans="2:6" ht="12.75">
      <c r="B47" s="243" t="s">
        <v>318</v>
      </c>
      <c r="C47" s="238"/>
      <c r="D47" s="238"/>
      <c r="E47" s="238"/>
      <c r="F47" s="238"/>
    </row>
    <row r="48" ht="12.75"/>
    <row r="49" ht="12.75"/>
    <row r="50" ht="12.75">
      <c r="B50" s="49"/>
    </row>
    <row r="58" ht="37.5" customHeight="1">
      <c r="F58" s="116"/>
    </row>
  </sheetData>
  <sheetProtection/>
  <mergeCells count="3">
    <mergeCell ref="B3:F3"/>
    <mergeCell ref="B4:F4"/>
    <mergeCell ref="B40:F41"/>
  </mergeCells>
  <hyperlinks>
    <hyperlink ref="A1" location="Índice!A1" display="Regreso al menú"/>
  </hyperlinks>
  <printOptions/>
  <pageMargins left="0.7086614173228347" right="0.1968503937007874" top="0.7480314960629921" bottom="0.7480314960629921" header="0.31496062992125984" footer="0.31496062992125984"/>
  <pageSetup fitToHeight="1" fitToWidth="1" horizontalDpi="600" verticalDpi="600" orientation="portrait" scale="51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showRowColHeaders="0" zoomScalePageLayoutView="0" workbookViewId="0" topLeftCell="A1">
      <selection activeCell="G23" sqref="G23"/>
    </sheetView>
  </sheetViews>
  <sheetFormatPr defaultColWidth="11.421875" defaultRowHeight="15"/>
  <cols>
    <col min="1" max="16384" width="11.421875" style="68" customWidth="1"/>
  </cols>
  <sheetData>
    <row r="1" spans="1:2" ht="15.75">
      <c r="A1" s="20" t="s">
        <v>60</v>
      </c>
      <c r="B1" s="23"/>
    </row>
    <row r="2" spans="1:2" ht="15.75">
      <c r="A2" s="25"/>
      <c r="B2" s="26"/>
    </row>
    <row r="3" spans="2:12" ht="15" customHeight="1">
      <c r="B3" s="380" t="s">
        <v>125</v>
      </c>
      <c r="C3" s="380"/>
      <c r="D3" s="380"/>
      <c r="E3" s="380"/>
      <c r="F3" s="380"/>
      <c r="H3"/>
      <c r="I3"/>
      <c r="J3"/>
      <c r="K3"/>
      <c r="L3"/>
    </row>
    <row r="4" spans="2:12" ht="15" customHeight="1">
      <c r="B4" s="380" t="s">
        <v>380</v>
      </c>
      <c r="C4" s="380"/>
      <c r="D4" s="380"/>
      <c r="E4" s="380"/>
      <c r="F4" s="380"/>
      <c r="H4"/>
      <c r="I4"/>
      <c r="J4"/>
      <c r="K4"/>
      <c r="L4"/>
    </row>
    <row r="5" spans="2:12" ht="27"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H5"/>
      <c r="I5"/>
      <c r="J5"/>
      <c r="K5"/>
      <c r="L5"/>
    </row>
    <row r="6" spans="2:12" ht="15.75">
      <c r="B6" s="41" t="s">
        <v>383</v>
      </c>
      <c r="C6" s="42">
        <v>28664</v>
      </c>
      <c r="D6" s="69">
        <v>3106</v>
      </c>
      <c r="E6" s="70">
        <v>616</v>
      </c>
      <c r="F6" s="70">
        <f aca="true" t="shared" si="0" ref="F6:F14">SUM(C6:E6)</f>
        <v>32386</v>
      </c>
      <c r="H6"/>
      <c r="I6"/>
      <c r="J6"/>
      <c r="K6"/>
      <c r="L6"/>
    </row>
    <row r="7" spans="2:12" ht="15.75">
      <c r="B7" s="41" t="s">
        <v>384</v>
      </c>
      <c r="C7" s="42">
        <v>29327</v>
      </c>
      <c r="D7" s="69">
        <v>102</v>
      </c>
      <c r="E7" s="70">
        <v>3434</v>
      </c>
      <c r="F7" s="70">
        <f t="shared" si="0"/>
        <v>32863</v>
      </c>
      <c r="H7"/>
      <c r="I7"/>
      <c r="J7"/>
      <c r="K7"/>
      <c r="L7"/>
    </row>
    <row r="8" spans="2:12" ht="15.75">
      <c r="B8" s="41" t="s">
        <v>385</v>
      </c>
      <c r="C8" s="42">
        <v>29526</v>
      </c>
      <c r="D8" s="69">
        <v>110</v>
      </c>
      <c r="E8" s="70">
        <v>4195</v>
      </c>
      <c r="F8" s="70">
        <f t="shared" si="0"/>
        <v>33831</v>
      </c>
      <c r="H8"/>
      <c r="I8"/>
      <c r="J8"/>
      <c r="K8"/>
      <c r="L8"/>
    </row>
    <row r="9" spans="2:12" ht="15.75">
      <c r="B9" s="41" t="s">
        <v>386</v>
      </c>
      <c r="C9" s="42">
        <v>32054</v>
      </c>
      <c r="D9" s="69">
        <v>223</v>
      </c>
      <c r="E9" s="70">
        <v>2153</v>
      </c>
      <c r="F9" s="70">
        <f t="shared" si="0"/>
        <v>34430</v>
      </c>
      <c r="H9"/>
      <c r="I9"/>
      <c r="J9"/>
      <c r="K9"/>
      <c r="L9"/>
    </row>
    <row r="10" spans="2:12" ht="15.75">
      <c r="B10" s="41" t="s">
        <v>387</v>
      </c>
      <c r="C10" s="42">
        <v>33350</v>
      </c>
      <c r="D10" s="69">
        <v>272</v>
      </c>
      <c r="E10" s="70">
        <v>1969</v>
      </c>
      <c r="F10" s="70">
        <f t="shared" si="0"/>
        <v>35591</v>
      </c>
      <c r="H10"/>
      <c r="I10"/>
      <c r="J10"/>
      <c r="K10"/>
      <c r="L10"/>
    </row>
    <row r="11" spans="2:12" ht="15.75">
      <c r="B11" s="41" t="s">
        <v>388</v>
      </c>
      <c r="C11" s="42">
        <v>32886</v>
      </c>
      <c r="D11" s="69">
        <v>254</v>
      </c>
      <c r="E11" s="70">
        <v>2314</v>
      </c>
      <c r="F11" s="70">
        <f t="shared" si="0"/>
        <v>35454</v>
      </c>
      <c r="H11"/>
      <c r="I11"/>
      <c r="J11"/>
      <c r="K11"/>
      <c r="L11"/>
    </row>
    <row r="12" spans="2:12" ht="15.75">
      <c r="B12" s="41" t="s">
        <v>389</v>
      </c>
      <c r="C12" s="42">
        <v>32563</v>
      </c>
      <c r="D12" s="69">
        <v>232</v>
      </c>
      <c r="E12" s="70">
        <v>3150</v>
      </c>
      <c r="F12" s="70">
        <f t="shared" si="0"/>
        <v>35945</v>
      </c>
      <c r="H12"/>
      <c r="I12"/>
      <c r="J12"/>
      <c r="K12"/>
      <c r="L12"/>
    </row>
    <row r="13" spans="2:12" ht="15.75">
      <c r="B13" s="41" t="s">
        <v>390</v>
      </c>
      <c r="C13" s="42">
        <v>32656</v>
      </c>
      <c r="D13" s="69">
        <v>221</v>
      </c>
      <c r="E13" s="70">
        <v>3070</v>
      </c>
      <c r="F13" s="70">
        <f t="shared" si="0"/>
        <v>35947</v>
      </c>
      <c r="H13"/>
      <c r="I13"/>
      <c r="J13"/>
      <c r="K13"/>
      <c r="L13"/>
    </row>
    <row r="14" spans="2:12" ht="15.75">
      <c r="B14" s="41" t="s">
        <v>391</v>
      </c>
      <c r="C14" s="42">
        <v>32697</v>
      </c>
      <c r="D14" s="69">
        <v>205</v>
      </c>
      <c r="E14" s="70">
        <v>3799</v>
      </c>
      <c r="F14" s="70">
        <f t="shared" si="0"/>
        <v>36701</v>
      </c>
      <c r="H14"/>
      <c r="I14"/>
      <c r="J14"/>
      <c r="K14"/>
      <c r="L14"/>
    </row>
    <row r="15" spans="2:12" ht="15.75">
      <c r="B15" s="41" t="s">
        <v>392</v>
      </c>
      <c r="C15" s="42">
        <v>32876</v>
      </c>
      <c r="D15" s="69">
        <v>198</v>
      </c>
      <c r="E15" s="70">
        <v>4066</v>
      </c>
      <c r="F15" s="70">
        <f>SUM(C15:E15)</f>
        <v>37140</v>
      </c>
      <c r="H15"/>
      <c r="I15"/>
      <c r="J15"/>
      <c r="K15"/>
      <c r="L15"/>
    </row>
    <row r="16" spans="2:12" ht="15.75">
      <c r="B16" s="41"/>
      <c r="C16" s="41"/>
      <c r="D16" s="41"/>
      <c r="E16" s="71"/>
      <c r="F16" s="71"/>
      <c r="H16"/>
      <c r="I16"/>
      <c r="J16"/>
      <c r="K16"/>
      <c r="L16"/>
    </row>
    <row r="17" spans="2:12" ht="15.75">
      <c r="B17" s="72"/>
      <c r="C17" s="72"/>
      <c r="D17" s="72"/>
      <c r="E17" s="72"/>
      <c r="F17" s="72"/>
      <c r="H17"/>
      <c r="I17"/>
      <c r="J17"/>
      <c r="K17"/>
      <c r="L17"/>
    </row>
    <row r="18" spans="8:12" ht="15.75">
      <c r="H18"/>
      <c r="I18"/>
      <c r="J18"/>
      <c r="K18"/>
      <c r="L18"/>
    </row>
    <row r="19" spans="8:12" ht="15.75">
      <c r="H19"/>
      <c r="I19"/>
      <c r="J19"/>
      <c r="K19"/>
      <c r="L19"/>
    </row>
    <row r="20" spans="8:12" ht="15.75">
      <c r="H20"/>
      <c r="I20"/>
      <c r="J20"/>
      <c r="K20"/>
      <c r="L20"/>
    </row>
    <row r="21" spans="2:12" ht="15.75">
      <c r="B21" s="66" t="s">
        <v>186</v>
      </c>
      <c r="H21"/>
      <c r="I21"/>
      <c r="J21"/>
      <c r="K21"/>
      <c r="L21"/>
    </row>
    <row r="22" spans="2:12" ht="15.75">
      <c r="B22" s="66" t="s">
        <v>130</v>
      </c>
      <c r="G22" s="73"/>
      <c r="H22"/>
      <c r="I22"/>
      <c r="J22"/>
      <c r="K22"/>
      <c r="L22"/>
    </row>
    <row r="23" spans="8:12" ht="15.75">
      <c r="H23"/>
      <c r="I23"/>
      <c r="J23"/>
      <c r="K23"/>
      <c r="L23"/>
    </row>
    <row r="24" spans="8:12" ht="15.75">
      <c r="H24"/>
      <c r="I24"/>
      <c r="J24"/>
      <c r="K24"/>
      <c r="L24"/>
    </row>
    <row r="50" ht="16.5">
      <c r="F50" s="114"/>
    </row>
  </sheetData>
  <sheetProtection/>
  <mergeCells count="2">
    <mergeCell ref="B3:F3"/>
    <mergeCell ref="B4:F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  <ignoredErrors>
    <ignoredError sqref="B6:B15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showGridLines="0" showRowColHeaders="0" zoomScalePageLayoutView="0" workbookViewId="0" topLeftCell="A1">
      <selection activeCell="C6" sqref="C6"/>
    </sheetView>
  </sheetViews>
  <sheetFormatPr defaultColWidth="11.421875" defaultRowHeight="15"/>
  <cols>
    <col min="1" max="1" width="11.421875" style="123" customWidth="1"/>
    <col min="2" max="2" width="58.8515625" style="123" bestFit="1" customWidth="1"/>
    <col min="3" max="3" width="14.28125" style="123" customWidth="1"/>
    <col min="4" max="16384" width="11.421875" style="123" customWidth="1"/>
  </cols>
  <sheetData>
    <row r="1" ht="15.75">
      <c r="A1" s="20" t="s">
        <v>60</v>
      </c>
    </row>
    <row r="3" spans="2:3" ht="14.25">
      <c r="B3" s="420" t="s">
        <v>406</v>
      </c>
      <c r="C3" s="420"/>
    </row>
    <row r="4" spans="2:3" ht="12.75">
      <c r="B4" s="421" t="s">
        <v>407</v>
      </c>
      <c r="C4" s="421"/>
    </row>
    <row r="5" spans="2:3" ht="12.75">
      <c r="B5" s="421" t="s">
        <v>91</v>
      </c>
      <c r="C5" s="421"/>
    </row>
    <row r="6" spans="2:3" ht="13.5">
      <c r="B6" s="38" t="s">
        <v>351</v>
      </c>
      <c r="C6" s="38" t="s">
        <v>412</v>
      </c>
    </row>
    <row r="7" spans="2:3" ht="14.25">
      <c r="B7" s="249" t="s">
        <v>408</v>
      </c>
      <c r="C7" s="318">
        <f>SUM(C8:C11)</f>
        <v>3645.8356770000005</v>
      </c>
    </row>
    <row r="8" spans="2:3" ht="12.75">
      <c r="B8" s="248" t="s">
        <v>409</v>
      </c>
      <c r="C8" s="127">
        <v>981.1662</v>
      </c>
    </row>
    <row r="9" spans="2:3" ht="12.75">
      <c r="B9" s="248" t="s">
        <v>410</v>
      </c>
      <c r="C9" s="127">
        <v>2089.990588</v>
      </c>
    </row>
    <row r="10" spans="2:3" ht="12.75">
      <c r="B10" s="248" t="s">
        <v>411</v>
      </c>
      <c r="C10" s="127">
        <v>2.371136</v>
      </c>
    </row>
    <row r="11" spans="2:3" ht="12.75">
      <c r="B11" s="248" t="s">
        <v>413</v>
      </c>
      <c r="C11" s="127">
        <v>572.307753</v>
      </c>
    </row>
    <row r="12" spans="2:3" ht="12.75">
      <c r="B12" s="248"/>
      <c r="C12" s="308"/>
    </row>
    <row r="13" spans="2:3" ht="14.25">
      <c r="B13" s="309"/>
      <c r="C13" s="310"/>
    </row>
    <row r="14" spans="2:3" ht="12.75">
      <c r="B14" s="317"/>
      <c r="C14" s="310"/>
    </row>
    <row r="15" spans="2:3" ht="12.75">
      <c r="B15" s="317"/>
      <c r="C15" s="310"/>
    </row>
    <row r="16" spans="2:3" ht="12.75">
      <c r="B16" s="317"/>
      <c r="C16" s="311"/>
    </row>
    <row r="17" spans="2:3" ht="12.75">
      <c r="B17" s="246" t="s">
        <v>278</v>
      </c>
      <c r="C17" s="247"/>
    </row>
    <row r="18" ht="12.75">
      <c r="B18" s="246" t="s">
        <v>350</v>
      </c>
    </row>
  </sheetData>
  <sheetProtection/>
  <mergeCells count="3">
    <mergeCell ref="B3:C3"/>
    <mergeCell ref="B4:C4"/>
    <mergeCell ref="B5:C5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showRowColHeaders="0" zoomScalePageLayoutView="0" workbookViewId="0" topLeftCell="A1">
      <selection activeCell="B12" sqref="B12"/>
    </sheetView>
  </sheetViews>
  <sheetFormatPr defaultColWidth="11.421875" defaultRowHeight="15"/>
  <cols>
    <col min="1" max="1" width="10.140625" style="67" customWidth="1"/>
    <col min="2" max="4" width="17.140625" style="67" customWidth="1"/>
    <col min="5" max="5" width="11.421875" style="67" customWidth="1"/>
    <col min="6" max="8" width="17.140625" style="67" customWidth="1"/>
    <col min="9" max="9" width="11.421875" style="67" customWidth="1"/>
    <col min="10" max="12" width="14.57421875" style="67" customWidth="1"/>
    <col min="13" max="13" width="11.421875" style="67" customWidth="1"/>
    <col min="14" max="16" width="14.57421875" style="67" customWidth="1"/>
    <col min="17" max="16384" width="11.421875" style="67" customWidth="1"/>
  </cols>
  <sheetData>
    <row r="1" ht="15.75">
      <c r="A1" s="20" t="s">
        <v>60</v>
      </c>
    </row>
    <row r="2" ht="15.75">
      <c r="A2" s="21"/>
    </row>
    <row r="3" spans="1:16" ht="15" customHeight="1">
      <c r="A3" s="21"/>
      <c r="B3" s="380" t="s">
        <v>252</v>
      </c>
      <c r="C3" s="380"/>
      <c r="D3" s="380"/>
      <c r="F3" s="380" t="s">
        <v>252</v>
      </c>
      <c r="G3" s="380"/>
      <c r="H3" s="380"/>
      <c r="J3" s="380" t="s">
        <v>301</v>
      </c>
      <c r="K3" s="380"/>
      <c r="L3" s="380"/>
      <c r="N3" s="380" t="s">
        <v>301</v>
      </c>
      <c r="O3" s="380"/>
      <c r="P3" s="380"/>
    </row>
    <row r="4" spans="1:16" ht="15.75" customHeight="1">
      <c r="A4" s="21"/>
      <c r="B4" s="380" t="s">
        <v>367</v>
      </c>
      <c r="C4" s="380"/>
      <c r="D4" s="380"/>
      <c r="F4" s="380" t="s">
        <v>398</v>
      </c>
      <c r="G4" s="380"/>
      <c r="H4" s="380"/>
      <c r="J4" s="380" t="s">
        <v>367</v>
      </c>
      <c r="K4" s="380"/>
      <c r="L4" s="380"/>
      <c r="N4" s="380" t="s">
        <v>398</v>
      </c>
      <c r="O4" s="380"/>
      <c r="P4" s="380"/>
    </row>
    <row r="5" spans="1:16" ht="57" customHeight="1">
      <c r="A5" s="21"/>
      <c r="B5" s="74" t="s">
        <v>0</v>
      </c>
      <c r="C5" s="77" t="s">
        <v>300</v>
      </c>
      <c r="D5" s="74" t="s">
        <v>102</v>
      </c>
      <c r="F5" s="74" t="s">
        <v>0</v>
      </c>
      <c r="G5" s="77" t="s">
        <v>300</v>
      </c>
      <c r="H5" s="74" t="s">
        <v>102</v>
      </c>
      <c r="J5" s="74" t="s">
        <v>0</v>
      </c>
      <c r="K5" s="77" t="s">
        <v>95</v>
      </c>
      <c r="L5" s="74" t="s">
        <v>102</v>
      </c>
      <c r="N5" s="74" t="s">
        <v>0</v>
      </c>
      <c r="O5" s="77" t="s">
        <v>95</v>
      </c>
      <c r="P5" s="74" t="s">
        <v>102</v>
      </c>
    </row>
    <row r="6" spans="1:16" ht="15.75">
      <c r="A6" s="21"/>
      <c r="B6" s="78">
        <v>2011</v>
      </c>
      <c r="C6" s="221">
        <v>296710</v>
      </c>
      <c r="D6" s="12"/>
      <c r="F6" s="78">
        <v>2011</v>
      </c>
      <c r="G6" s="221">
        <v>994569</v>
      </c>
      <c r="H6" s="12"/>
      <c r="J6" s="78">
        <v>2010</v>
      </c>
      <c r="K6" s="221">
        <v>569596</v>
      </c>
      <c r="L6" s="12"/>
      <c r="N6" s="78">
        <v>2010</v>
      </c>
      <c r="O6" s="221">
        <v>1817801</v>
      </c>
      <c r="P6" s="12"/>
    </row>
    <row r="7" spans="1:16" ht="15.75">
      <c r="A7" s="21"/>
      <c r="B7" s="78">
        <v>2012</v>
      </c>
      <c r="C7" s="221">
        <v>347211</v>
      </c>
      <c r="D7" s="180">
        <f>+(C7/C6-1)*100</f>
        <v>17.02032287418691</v>
      </c>
      <c r="F7" s="78">
        <v>2012</v>
      </c>
      <c r="G7" s="221">
        <v>2338919</v>
      </c>
      <c r="H7" s="180">
        <f>+(G7/G6-1)*100</f>
        <v>135.16910340056847</v>
      </c>
      <c r="I7" s="82"/>
      <c r="J7" s="78">
        <v>2011</v>
      </c>
      <c r="K7" s="221">
        <v>635787</v>
      </c>
      <c r="L7" s="12">
        <f>+(K7/K6-1)*100</f>
        <v>11.620692561043256</v>
      </c>
      <c r="N7" s="78">
        <v>2011</v>
      </c>
      <c r="O7" s="221">
        <v>4044995</v>
      </c>
      <c r="P7" s="12">
        <f>+(O7/O6-1)*100</f>
        <v>122.52133209300689</v>
      </c>
    </row>
    <row r="8" spans="1:16" ht="15.75">
      <c r="A8" s="21"/>
      <c r="B8" s="78">
        <v>2013</v>
      </c>
      <c r="C8" s="221">
        <v>337278</v>
      </c>
      <c r="D8" s="180">
        <f>+(C8/C7-1)*100</f>
        <v>-2.860796460941617</v>
      </c>
      <c r="F8" s="78">
        <v>2013</v>
      </c>
      <c r="G8" s="221">
        <v>3741801</v>
      </c>
      <c r="H8" s="180">
        <f>+(G8/G7-1)*100</f>
        <v>59.97993089970195</v>
      </c>
      <c r="J8" s="78">
        <v>2012</v>
      </c>
      <c r="K8" s="221">
        <v>525538</v>
      </c>
      <c r="L8" s="12">
        <f>+(K8/K7-1)*100</f>
        <v>-17.34055587799058</v>
      </c>
      <c r="N8" s="78">
        <v>2012</v>
      </c>
      <c r="O8" s="221">
        <v>6211281</v>
      </c>
      <c r="P8" s="12">
        <f>+(O8/O7-1)*100</f>
        <v>53.554726272838415</v>
      </c>
    </row>
    <row r="9" spans="1:16" ht="15.75">
      <c r="A9" s="21"/>
      <c r="B9" s="78">
        <v>2014</v>
      </c>
      <c r="C9" s="221">
        <v>364261</v>
      </c>
      <c r="D9" s="180">
        <f>+(C9/C8-1)*100</f>
        <v>8.000225333404497</v>
      </c>
      <c r="F9" s="78">
        <v>2014</v>
      </c>
      <c r="G9" s="221">
        <v>4896941</v>
      </c>
      <c r="H9" s="180">
        <f>+(G9/G8-1)*100</f>
        <v>30.87123019102298</v>
      </c>
      <c r="J9" s="78">
        <v>2013</v>
      </c>
      <c r="K9" s="221">
        <v>575279</v>
      </c>
      <c r="L9" s="12">
        <f>+(K9/K8-1)*100</f>
        <v>9.464777047520823</v>
      </c>
      <c r="N9" s="78">
        <v>2013</v>
      </c>
      <c r="O9" s="221">
        <v>8175779</v>
      </c>
      <c r="P9" s="12">
        <f>+(O9/O8-1)*100</f>
        <v>31.627904131208993</v>
      </c>
    </row>
    <row r="10" spans="1:16" ht="15.75">
      <c r="A10" s="21"/>
      <c r="B10" s="78">
        <v>2015</v>
      </c>
      <c r="C10" s="221">
        <v>276767</v>
      </c>
      <c r="D10" s="180">
        <f>+(C10/C9-1)*100</f>
        <v>-24.019590348678555</v>
      </c>
      <c r="F10" s="78">
        <v>2015</v>
      </c>
      <c r="G10" s="221">
        <v>6133664</v>
      </c>
      <c r="H10" s="180">
        <f>+(G10/G9-1)*100</f>
        <v>25.255011240690873</v>
      </c>
      <c r="J10" s="78">
        <v>2014</v>
      </c>
      <c r="K10" s="221">
        <v>515075</v>
      </c>
      <c r="L10" s="12">
        <f>+(K10/K9-1)*100</f>
        <v>-10.465182980779764</v>
      </c>
      <c r="N10" s="78">
        <v>2014</v>
      </c>
      <c r="O10" s="221">
        <v>10192884</v>
      </c>
      <c r="P10" s="12">
        <f>+(O10/O9-1)*100</f>
        <v>24.6717162976152</v>
      </c>
    </row>
    <row r="11" spans="1:16" ht="15.75">
      <c r="A11" s="21"/>
      <c r="B11" s="78">
        <v>2016</v>
      </c>
      <c r="C11" s="221">
        <v>261867</v>
      </c>
      <c r="D11" s="180">
        <f>+(C11/C10-1)*100</f>
        <v>-5.383589806588218</v>
      </c>
      <c r="F11" s="78">
        <v>2016</v>
      </c>
      <c r="G11" s="221">
        <v>7177727</v>
      </c>
      <c r="H11" s="180">
        <f>+(G11/G10-1)*100</f>
        <v>17.02184860468392</v>
      </c>
      <c r="J11" s="78">
        <v>2015</v>
      </c>
      <c r="K11" s="221">
        <v>606460</v>
      </c>
      <c r="L11" s="12">
        <f>+(K11/K10-1)*100</f>
        <v>17.74207639664127</v>
      </c>
      <c r="N11" s="78">
        <v>2015</v>
      </c>
      <c r="O11" s="221">
        <v>12277286</v>
      </c>
      <c r="P11" s="12">
        <f>+(O11/O10-1)*100</f>
        <v>20.449580315051175</v>
      </c>
    </row>
    <row r="14" ht="15.75">
      <c r="C14" s="66"/>
    </row>
    <row r="15" ht="15.75">
      <c r="B15" s="66"/>
    </row>
    <row r="17" spans="2:14" ht="15.75">
      <c r="B17" s="66" t="s">
        <v>186</v>
      </c>
      <c r="F17" s="66" t="s">
        <v>186</v>
      </c>
      <c r="J17" s="66" t="s">
        <v>186</v>
      </c>
      <c r="N17" s="66" t="s">
        <v>186</v>
      </c>
    </row>
    <row r="18" spans="2:14" ht="15.75">
      <c r="B18" s="66" t="s">
        <v>130</v>
      </c>
      <c r="F18" s="66" t="s">
        <v>130</v>
      </c>
      <c r="J18" s="66" t="s">
        <v>130</v>
      </c>
      <c r="N18" s="66" t="s">
        <v>130</v>
      </c>
    </row>
    <row r="46" ht="15.75">
      <c r="F46" s="118"/>
    </row>
  </sheetData>
  <sheetProtection/>
  <mergeCells count="8">
    <mergeCell ref="N3:P3"/>
    <mergeCell ref="N4:P4"/>
    <mergeCell ref="B3:D3"/>
    <mergeCell ref="B4:D4"/>
    <mergeCell ref="F3:H3"/>
    <mergeCell ref="F4:H4"/>
    <mergeCell ref="J3:L3"/>
    <mergeCell ref="J4:L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RowColHeaders="0" zoomScalePageLayoutView="0" workbookViewId="0" topLeftCell="A1">
      <pane ySplit="5" topLeftCell="A6" activePane="bottomLeft" state="frozen"/>
      <selection pane="topLeft" activeCell="O13" sqref="O13"/>
      <selection pane="bottomLeft" activeCell="E34" sqref="E34"/>
    </sheetView>
  </sheetViews>
  <sheetFormatPr defaultColWidth="11.421875" defaultRowHeight="15"/>
  <cols>
    <col min="1" max="2" width="11.421875" style="123" customWidth="1"/>
    <col min="3" max="3" width="7.140625" style="123" customWidth="1"/>
    <col min="4" max="4" width="11.421875" style="123" customWidth="1"/>
    <col min="5" max="5" width="13.7109375" style="123" customWidth="1"/>
    <col min="6" max="16384" width="11.421875" style="123" customWidth="1"/>
  </cols>
  <sheetData>
    <row r="1" spans="1:2" ht="15.75">
      <c r="A1" s="20" t="s">
        <v>60</v>
      </c>
      <c r="B1" s="67"/>
    </row>
    <row r="2" spans="1:2" ht="15.75">
      <c r="A2" s="21"/>
      <c r="B2" s="67"/>
    </row>
    <row r="3" spans="2:7" ht="15" customHeight="1">
      <c r="B3" s="382" t="s">
        <v>10</v>
      </c>
      <c r="C3" s="382"/>
      <c r="D3" s="382"/>
      <c r="E3" s="382"/>
      <c r="F3" s="382"/>
      <c r="G3" s="382"/>
    </row>
    <row r="4" spans="2:7" ht="15" customHeight="1">
      <c r="B4" s="61"/>
      <c r="C4" s="124"/>
      <c r="D4" s="382" t="s">
        <v>202</v>
      </c>
      <c r="E4" s="382"/>
      <c r="F4" s="382"/>
      <c r="G4" s="382"/>
    </row>
    <row r="5" spans="2:7" ht="28.5">
      <c r="B5" s="383" t="s">
        <v>295</v>
      </c>
      <c r="C5" s="383"/>
      <c r="D5" s="61" t="s">
        <v>6</v>
      </c>
      <c r="E5" s="125" t="s">
        <v>7</v>
      </c>
      <c r="F5" s="61" t="s">
        <v>203</v>
      </c>
      <c r="G5" s="61" t="s">
        <v>17</v>
      </c>
    </row>
    <row r="6" spans="2:9" ht="12.75">
      <c r="B6" s="381">
        <v>2010</v>
      </c>
      <c r="C6" s="149" t="s">
        <v>204</v>
      </c>
      <c r="D6" s="202">
        <v>10.696249</v>
      </c>
      <c r="E6" s="202">
        <v>17.459736</v>
      </c>
      <c r="F6" s="202">
        <v>1.243938</v>
      </c>
      <c r="G6" s="202">
        <f aca="true" t="shared" si="0" ref="G6:G27">SUM(D6:F6)</f>
        <v>29.399923</v>
      </c>
      <c r="I6" s="222"/>
    </row>
    <row r="7" spans="2:9" ht="12.75">
      <c r="B7" s="381"/>
      <c r="C7" s="149" t="s">
        <v>205</v>
      </c>
      <c r="D7" s="202">
        <v>10.856265</v>
      </c>
      <c r="E7" s="202">
        <v>18.748749</v>
      </c>
      <c r="F7" s="202">
        <v>1.268417</v>
      </c>
      <c r="G7" s="202">
        <f t="shared" si="0"/>
        <v>30.873431</v>
      </c>
      <c r="H7" s="222"/>
      <c r="I7" s="222"/>
    </row>
    <row r="8" spans="2:9" ht="12.75">
      <c r="B8" s="381"/>
      <c r="C8" s="149" t="s">
        <v>206</v>
      </c>
      <c r="D8" s="202">
        <v>11.099061</v>
      </c>
      <c r="E8" s="202">
        <v>19.59632</v>
      </c>
      <c r="F8" s="202">
        <v>1.289701</v>
      </c>
      <c r="G8" s="202">
        <f t="shared" si="0"/>
        <v>31.985082</v>
      </c>
      <c r="H8" s="222"/>
      <c r="I8" s="222"/>
    </row>
    <row r="9" spans="2:9" ht="12.75">
      <c r="B9" s="381"/>
      <c r="C9" s="149" t="s">
        <v>207</v>
      </c>
      <c r="D9" s="202">
        <v>11.57221</v>
      </c>
      <c r="E9" s="202">
        <v>20.58097</v>
      </c>
      <c r="F9" s="202">
        <v>1.315531</v>
      </c>
      <c r="G9" s="202">
        <f t="shared" si="0"/>
        <v>33.468711</v>
      </c>
      <c r="H9" s="222"/>
      <c r="I9" s="222"/>
    </row>
    <row r="10" spans="2:9" ht="12.75">
      <c r="B10" s="381">
        <v>2011</v>
      </c>
      <c r="C10" s="149" t="s">
        <v>204</v>
      </c>
      <c r="D10" s="202">
        <v>11.348066</v>
      </c>
      <c r="E10" s="202">
        <v>21.413497</v>
      </c>
      <c r="F10" s="202">
        <v>1.342601</v>
      </c>
      <c r="G10" s="202">
        <f t="shared" si="0"/>
        <v>34.104164</v>
      </c>
      <c r="H10" s="222"/>
      <c r="I10" s="222"/>
    </row>
    <row r="11" spans="2:9" ht="12.75">
      <c r="B11" s="381"/>
      <c r="C11" s="149" t="s">
        <v>205</v>
      </c>
      <c r="D11" s="202">
        <v>11.418944</v>
      </c>
      <c r="E11" s="202">
        <v>22.322292</v>
      </c>
      <c r="F11" s="202">
        <v>1.364697</v>
      </c>
      <c r="G11" s="202">
        <f t="shared" si="0"/>
        <v>35.105933</v>
      </c>
      <c r="H11" s="222"/>
      <c r="I11" s="222"/>
    </row>
    <row r="12" spans="2:9" ht="12.75">
      <c r="B12" s="381"/>
      <c r="C12" s="149" t="s">
        <v>206</v>
      </c>
      <c r="D12" s="202">
        <v>11.856792</v>
      </c>
      <c r="E12" s="202">
        <v>22.949356</v>
      </c>
      <c r="F12" s="202">
        <v>1.390361</v>
      </c>
      <c r="G12" s="202">
        <f t="shared" si="0"/>
        <v>36.196509</v>
      </c>
      <c r="H12" s="222"/>
      <c r="I12" s="222"/>
    </row>
    <row r="13" spans="2:9" ht="12.75">
      <c r="B13" s="381"/>
      <c r="C13" s="149" t="s">
        <v>207</v>
      </c>
      <c r="D13" s="202">
        <v>12.068522</v>
      </c>
      <c r="E13" s="202">
        <v>23.500337</v>
      </c>
      <c r="F13" s="202">
        <v>1.411388</v>
      </c>
      <c r="G13" s="202">
        <f t="shared" si="0"/>
        <v>36.980247</v>
      </c>
      <c r="H13" s="222"/>
      <c r="I13" s="222"/>
    </row>
    <row r="14" spans="2:9" ht="12.75">
      <c r="B14" s="381">
        <v>2012</v>
      </c>
      <c r="C14" s="149" t="s">
        <v>204</v>
      </c>
      <c r="D14" s="202">
        <v>12.126813</v>
      </c>
      <c r="E14" s="202">
        <v>23.649545</v>
      </c>
      <c r="F14" s="202">
        <v>1.437315</v>
      </c>
      <c r="G14" s="202">
        <f t="shared" si="0"/>
        <v>37.213673</v>
      </c>
      <c r="H14" s="222"/>
      <c r="I14" s="222"/>
    </row>
    <row r="15" spans="2:9" ht="12.75">
      <c r="B15" s="381"/>
      <c r="C15" s="149" t="s">
        <v>205</v>
      </c>
      <c r="D15" s="202">
        <v>12.205284</v>
      </c>
      <c r="E15" s="202">
        <v>23.865977</v>
      </c>
      <c r="F15" s="202">
        <v>1.459744</v>
      </c>
      <c r="G15" s="202">
        <f t="shared" si="0"/>
        <v>37.531005</v>
      </c>
      <c r="H15" s="222"/>
      <c r="I15" s="222"/>
    </row>
    <row r="16" spans="2:9" ht="12.75">
      <c r="B16" s="381"/>
      <c r="C16" s="149" t="s">
        <v>206</v>
      </c>
      <c r="D16" s="202">
        <v>12.351564</v>
      </c>
      <c r="E16" s="202">
        <v>24.153355</v>
      </c>
      <c r="F16" s="202">
        <v>1.482513</v>
      </c>
      <c r="G16" s="202">
        <f t="shared" si="0"/>
        <v>37.987432</v>
      </c>
      <c r="H16" s="222"/>
      <c r="I16" s="222"/>
    </row>
    <row r="17" spans="2:9" ht="12.75">
      <c r="B17" s="381"/>
      <c r="C17" s="149" t="s">
        <v>207</v>
      </c>
      <c r="D17" s="202">
        <v>12.442992</v>
      </c>
      <c r="E17" s="202">
        <v>24.527458</v>
      </c>
      <c r="F17" s="202">
        <v>1.503317</v>
      </c>
      <c r="G17" s="202">
        <f t="shared" si="0"/>
        <v>38.473767</v>
      </c>
      <c r="H17" s="222"/>
      <c r="I17" s="222"/>
    </row>
    <row r="18" spans="2:9" ht="12.75">
      <c r="B18" s="381">
        <v>2013</v>
      </c>
      <c r="C18" s="149" t="s">
        <v>204</v>
      </c>
      <c r="D18" s="202">
        <v>12.570269</v>
      </c>
      <c r="E18" s="202">
        <v>24.849233</v>
      </c>
      <c r="F18" s="202">
        <v>1.528741</v>
      </c>
      <c r="G18" s="202">
        <f t="shared" si="0"/>
        <v>38.948243</v>
      </c>
      <c r="H18" s="222"/>
      <c r="I18" s="222"/>
    </row>
    <row r="19" spans="2:9" ht="12.75">
      <c r="B19" s="381"/>
      <c r="C19" s="149" t="s">
        <v>205</v>
      </c>
      <c r="D19" s="202">
        <v>12.758915</v>
      </c>
      <c r="E19" s="202">
        <v>25.163385</v>
      </c>
      <c r="F19" s="202">
        <v>1.555515</v>
      </c>
      <c r="G19" s="202">
        <f t="shared" si="0"/>
        <v>39.477815</v>
      </c>
      <c r="H19" s="222"/>
      <c r="I19" s="222"/>
    </row>
    <row r="20" spans="2:9" ht="12.75">
      <c r="B20" s="381"/>
      <c r="C20" s="149" t="s">
        <v>206</v>
      </c>
      <c r="D20" s="202">
        <v>13.572401</v>
      </c>
      <c r="E20" s="202">
        <v>25.479681</v>
      </c>
      <c r="F20" s="202">
        <v>1.578004</v>
      </c>
      <c r="G20" s="202">
        <f t="shared" si="0"/>
        <v>40.630086</v>
      </c>
      <c r="H20" s="222"/>
      <c r="I20" s="222"/>
    </row>
    <row r="21" spans="2:9" ht="12.75">
      <c r="B21" s="381"/>
      <c r="C21" s="149" t="s">
        <v>207</v>
      </c>
      <c r="D21" s="202">
        <v>14.277908</v>
      </c>
      <c r="E21" s="202">
        <v>25.781974</v>
      </c>
      <c r="F21" s="202">
        <v>1.599267</v>
      </c>
      <c r="G21" s="202">
        <f t="shared" si="0"/>
        <v>41.659149</v>
      </c>
      <c r="H21" s="222"/>
      <c r="I21" s="222"/>
    </row>
    <row r="22" spans="2:9" ht="12.75">
      <c r="B22" s="381">
        <v>2014</v>
      </c>
      <c r="C22" s="149" t="s">
        <v>204</v>
      </c>
      <c r="D22" s="202">
        <v>15.094734</v>
      </c>
      <c r="E22" s="202">
        <v>26.05277</v>
      </c>
      <c r="F22" s="202">
        <v>1.62289</v>
      </c>
      <c r="G22" s="202">
        <f t="shared" si="0"/>
        <v>42.770393999999996</v>
      </c>
      <c r="H22" s="222"/>
      <c r="I22" s="222"/>
    </row>
    <row r="23" spans="2:9" ht="12.75">
      <c r="B23" s="381"/>
      <c r="C23" s="149" t="s">
        <v>205</v>
      </c>
      <c r="D23" s="202">
        <v>14.500388</v>
      </c>
      <c r="E23" s="202">
        <v>27.598786</v>
      </c>
      <c r="F23" s="202">
        <v>1.649058</v>
      </c>
      <c r="G23" s="202">
        <f t="shared" si="0"/>
        <v>43.748231999999994</v>
      </c>
      <c r="H23" s="222"/>
      <c r="I23" s="222"/>
    </row>
    <row r="24" spans="2:9" ht="12.75">
      <c r="B24" s="381"/>
      <c r="C24" s="149" t="s">
        <v>206</v>
      </c>
      <c r="D24" s="202">
        <v>16.21291</v>
      </c>
      <c r="E24" s="202">
        <v>27.047056</v>
      </c>
      <c r="F24" s="202">
        <v>1.672592</v>
      </c>
      <c r="G24" s="202">
        <f t="shared" si="0"/>
        <v>44.93255800000001</v>
      </c>
      <c r="H24" s="222"/>
      <c r="I24" s="222"/>
    </row>
    <row r="25" spans="2:9" ht="12.75">
      <c r="B25" s="381"/>
      <c r="C25" s="149" t="s">
        <v>207</v>
      </c>
      <c r="D25" s="202">
        <v>15.644313</v>
      </c>
      <c r="E25" s="202">
        <v>28.942135</v>
      </c>
      <c r="F25" s="202">
        <v>1.69169</v>
      </c>
      <c r="G25" s="202">
        <f t="shared" si="0"/>
        <v>46.278138000000006</v>
      </c>
      <c r="H25" s="222"/>
      <c r="I25" s="222"/>
    </row>
    <row r="26" spans="2:9" ht="12.75">
      <c r="B26" s="381">
        <v>2015</v>
      </c>
      <c r="C26" s="149" t="s">
        <v>204</v>
      </c>
      <c r="D26" s="202">
        <v>18.031288</v>
      </c>
      <c r="E26" s="202">
        <v>28.372356</v>
      </c>
      <c r="F26" s="202">
        <v>1.720231</v>
      </c>
      <c r="G26" s="202">
        <f t="shared" si="0"/>
        <v>48.123875</v>
      </c>
      <c r="H26" s="222"/>
      <c r="I26" s="222"/>
    </row>
    <row r="27" spans="2:9" ht="12.75">
      <c r="B27" s="381"/>
      <c r="C27" s="149" t="s">
        <v>205</v>
      </c>
      <c r="D27" s="202">
        <v>18.98478</v>
      </c>
      <c r="E27" s="202">
        <v>28.890589</v>
      </c>
      <c r="F27" s="202">
        <v>1.744597</v>
      </c>
      <c r="G27" s="202">
        <f t="shared" si="0"/>
        <v>49.619966</v>
      </c>
      <c r="H27" s="222"/>
      <c r="I27" s="222"/>
    </row>
    <row r="28" spans="2:9" ht="12.75">
      <c r="B28" s="381"/>
      <c r="C28" s="149" t="s">
        <v>206</v>
      </c>
      <c r="D28" s="202">
        <v>19.426786</v>
      </c>
      <c r="E28" s="202">
        <v>29.467445</v>
      </c>
      <c r="F28" s="202">
        <v>1.767028</v>
      </c>
      <c r="G28" s="202">
        <f>SUM(D28:F28)</f>
        <v>50.66125900000001</v>
      </c>
      <c r="H28" s="222"/>
      <c r="I28" s="222"/>
    </row>
    <row r="29" spans="2:9" ht="12.75">
      <c r="B29" s="381"/>
      <c r="C29" s="149" t="s">
        <v>207</v>
      </c>
      <c r="D29" s="202">
        <v>19.942949</v>
      </c>
      <c r="E29" s="202">
        <v>29.855002</v>
      </c>
      <c r="F29" s="202">
        <v>1.784894</v>
      </c>
      <c r="G29" s="202">
        <f>SUM(D29:F29)</f>
        <v>51.582845</v>
      </c>
      <c r="H29" s="222"/>
      <c r="I29" s="222"/>
    </row>
    <row r="30" spans="2:7" ht="12.75">
      <c r="B30" s="381">
        <v>2016</v>
      </c>
      <c r="C30" s="149" t="s">
        <v>204</v>
      </c>
      <c r="D30" s="202">
        <v>19.886645</v>
      </c>
      <c r="E30" s="202">
        <v>30.217467</v>
      </c>
      <c r="F30" s="202">
        <v>1.805626</v>
      </c>
      <c r="G30" s="202">
        <f>SUM(D30:F30)</f>
        <v>51.909738</v>
      </c>
    </row>
    <row r="31" spans="2:7" ht="12.75">
      <c r="B31" s="381"/>
      <c r="D31" s="202"/>
      <c r="E31" s="202"/>
      <c r="F31" s="202"/>
      <c r="G31" s="202"/>
    </row>
    <row r="32" spans="2:8" ht="12.75">
      <c r="B32" s="381"/>
      <c r="D32" s="202"/>
      <c r="E32" s="202"/>
      <c r="F32" s="202"/>
      <c r="G32" s="202"/>
      <c r="H32" s="222"/>
    </row>
    <row r="33" spans="2:7" ht="12.75">
      <c r="B33" s="381"/>
      <c r="D33" s="202"/>
      <c r="E33" s="202"/>
      <c r="F33" s="202"/>
      <c r="G33" s="202"/>
    </row>
    <row r="34" ht="12.75">
      <c r="B34" s="381"/>
    </row>
    <row r="35" ht="12.75">
      <c r="B35" s="381"/>
    </row>
    <row r="36" ht="12.75">
      <c r="B36" s="381"/>
    </row>
    <row r="37" ht="12.75">
      <c r="B37" s="381"/>
    </row>
    <row r="38" ht="12.75">
      <c r="B38" s="123" t="s">
        <v>186</v>
      </c>
    </row>
    <row r="39" ht="12.75">
      <c r="B39" s="123" t="s">
        <v>130</v>
      </c>
    </row>
  </sheetData>
  <sheetProtection/>
  <mergeCells count="14">
    <mergeCell ref="B3:G3"/>
    <mergeCell ref="D4:G4"/>
    <mergeCell ref="B5:C5"/>
    <mergeCell ref="B6:B9"/>
    <mergeCell ref="B10:B13"/>
    <mergeCell ref="B14:B17"/>
    <mergeCell ref="B28:B29"/>
    <mergeCell ref="B30:B31"/>
    <mergeCell ref="B32:B33"/>
    <mergeCell ref="B34:B35"/>
    <mergeCell ref="B36:B37"/>
    <mergeCell ref="B18:B21"/>
    <mergeCell ref="B22:B25"/>
    <mergeCell ref="B26:B27"/>
  </mergeCells>
  <hyperlinks>
    <hyperlink ref="A1" location="Índice!A1" display="Regreso al menú"/>
  </hyperlink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showRowColHeaders="0" zoomScalePageLayoutView="0" workbookViewId="0" topLeftCell="A1">
      <selection activeCell="B18" sqref="B18"/>
    </sheetView>
  </sheetViews>
  <sheetFormatPr defaultColWidth="11.421875" defaultRowHeight="15"/>
  <cols>
    <col min="1" max="1" width="11.421875" style="156" customWidth="1"/>
    <col min="2" max="2" width="17.7109375" style="156" customWidth="1"/>
    <col min="3" max="3" width="13.140625" style="156" customWidth="1"/>
    <col min="4" max="4" width="10.8515625" style="156" customWidth="1"/>
    <col min="5" max="6" width="11.421875" style="156" customWidth="1"/>
    <col min="7" max="7" width="13.28125" style="156" customWidth="1"/>
    <col min="8" max="10" width="11.421875" style="156" customWidth="1"/>
    <col min="11" max="11" width="13.7109375" style="156" customWidth="1"/>
    <col min="12" max="14" width="11.421875" style="156" customWidth="1"/>
    <col min="15" max="15" width="13.28125" style="156" customWidth="1"/>
    <col min="16" max="18" width="11.421875" style="156" customWidth="1"/>
    <col min="19" max="19" width="11.7109375" style="156" bestFit="1" customWidth="1"/>
    <col min="20" max="16384" width="11.421875" style="156" customWidth="1"/>
  </cols>
  <sheetData>
    <row r="1" spans="1:2" ht="15.75">
      <c r="A1" s="20" t="s">
        <v>60</v>
      </c>
      <c r="B1" s="67"/>
    </row>
    <row r="2" spans="1:2" ht="15.75">
      <c r="A2" s="21"/>
      <c r="B2" s="67"/>
    </row>
    <row r="3" spans="2:20" ht="14.25">
      <c r="B3" s="382" t="s">
        <v>368</v>
      </c>
      <c r="C3" s="382"/>
      <c r="D3" s="382"/>
      <c r="E3" s="382"/>
      <c r="F3" s="382"/>
      <c r="G3" s="382"/>
      <c r="H3" s="250"/>
      <c r="I3" s="382" t="s">
        <v>378</v>
      </c>
      <c r="J3" s="382"/>
      <c r="K3" s="382"/>
      <c r="L3" s="382"/>
      <c r="M3" s="382"/>
      <c r="N3" s="272"/>
      <c r="O3" s="272"/>
      <c r="P3" s="272"/>
      <c r="Q3" s="272"/>
      <c r="R3" s="272"/>
      <c r="S3" s="272"/>
      <c r="T3" s="272"/>
    </row>
    <row r="4" spans="2:20" ht="12.75">
      <c r="B4" s="385" t="s">
        <v>414</v>
      </c>
      <c r="C4" s="385"/>
      <c r="D4" s="385"/>
      <c r="E4" s="385"/>
      <c r="F4" s="385"/>
      <c r="G4" s="385"/>
      <c r="H4" s="250"/>
      <c r="I4" s="385" t="s">
        <v>367</v>
      </c>
      <c r="J4" s="385"/>
      <c r="K4" s="385"/>
      <c r="L4" s="385"/>
      <c r="M4" s="385"/>
      <c r="N4" s="272"/>
      <c r="O4" s="272"/>
      <c r="P4" s="272"/>
      <c r="Q4" s="272"/>
      <c r="R4" s="272"/>
      <c r="S4" s="272"/>
      <c r="T4" s="272"/>
    </row>
    <row r="5" spans="2:20" ht="12.75">
      <c r="B5" s="385" t="s">
        <v>16</v>
      </c>
      <c r="C5" s="385"/>
      <c r="D5" s="385"/>
      <c r="E5" s="385"/>
      <c r="F5" s="385"/>
      <c r="G5" s="385"/>
      <c r="H5" s="250"/>
      <c r="I5" s="385" t="s">
        <v>16</v>
      </c>
      <c r="J5" s="385"/>
      <c r="K5" s="385"/>
      <c r="L5" s="385"/>
      <c r="M5" s="385"/>
      <c r="N5" s="272"/>
      <c r="O5" s="272"/>
      <c r="P5" s="272"/>
      <c r="Q5" s="272"/>
      <c r="R5" s="272"/>
      <c r="S5" s="272"/>
      <c r="T5" s="272"/>
    </row>
    <row r="6" spans="2:20" ht="7.5" customHeight="1">
      <c r="B6" s="250"/>
      <c r="C6" s="250"/>
      <c r="D6" s="250"/>
      <c r="E6" s="250"/>
      <c r="F6" s="250"/>
      <c r="G6" s="250"/>
      <c r="H6" s="250"/>
      <c r="I6"/>
      <c r="J6"/>
      <c r="K6"/>
      <c r="L6"/>
      <c r="M6"/>
      <c r="N6"/>
      <c r="O6"/>
      <c r="P6" s="272"/>
      <c r="Q6" s="272"/>
      <c r="R6" s="272"/>
      <c r="S6" s="272"/>
      <c r="T6" s="272"/>
    </row>
    <row r="7" spans="2:20" ht="14.25">
      <c r="B7" s="389" t="s">
        <v>8</v>
      </c>
      <c r="C7" s="389">
        <v>2015</v>
      </c>
      <c r="D7" s="389">
        <v>2016</v>
      </c>
      <c r="E7" s="389" t="s">
        <v>377</v>
      </c>
      <c r="F7" s="389"/>
      <c r="G7" s="390" t="s">
        <v>369</v>
      </c>
      <c r="H7" s="250"/>
      <c r="I7" s="384" t="s">
        <v>197</v>
      </c>
      <c r="J7" s="384" t="s">
        <v>261</v>
      </c>
      <c r="K7" s="384"/>
      <c r="L7" s="384" t="s">
        <v>256</v>
      </c>
      <c r="M7" s="384"/>
      <c r="N7" s="275"/>
      <c r="O7" s="275"/>
      <c r="P7" s="276"/>
      <c r="Q7" s="276"/>
      <c r="R7" s="275"/>
      <c r="S7" s="277"/>
      <c r="T7" s="276"/>
    </row>
    <row r="8" spans="2:20" ht="28.5">
      <c r="B8" s="389"/>
      <c r="C8" s="389"/>
      <c r="D8" s="389"/>
      <c r="E8" s="255" t="s">
        <v>370</v>
      </c>
      <c r="F8" s="255" t="s">
        <v>371</v>
      </c>
      <c r="G8" s="391"/>
      <c r="H8" s="250"/>
      <c r="I8" s="384"/>
      <c r="J8" s="273" t="s">
        <v>208</v>
      </c>
      <c r="K8" s="274" t="s">
        <v>379</v>
      </c>
      <c r="L8" s="273" t="s">
        <v>208</v>
      </c>
      <c r="M8" s="274" t="s">
        <v>379</v>
      </c>
      <c r="N8" s="280"/>
      <c r="O8" s="280"/>
      <c r="P8" s="281"/>
      <c r="Q8" s="281"/>
      <c r="R8" s="276"/>
      <c r="S8" s="276"/>
      <c r="T8" s="276"/>
    </row>
    <row r="9" spans="2:20" ht="15" customHeight="1">
      <c r="B9" s="256" t="s">
        <v>372</v>
      </c>
      <c r="C9" s="257">
        <f>C10+C15</f>
        <v>81889.9</v>
      </c>
      <c r="D9" s="257">
        <f>D10+D15</f>
        <v>77465.70000000001</v>
      </c>
      <c r="E9" s="258">
        <f aca="true" t="shared" si="0" ref="E9:E15">D9-C9</f>
        <v>-4424.1999999999825</v>
      </c>
      <c r="F9" s="268">
        <f>((D9/C9)-1)*100</f>
        <v>-5.402619859103486</v>
      </c>
      <c r="G9" s="269">
        <v>-7.883962200516015</v>
      </c>
      <c r="H9" s="251"/>
      <c r="I9" s="278">
        <v>2005</v>
      </c>
      <c r="J9" s="279">
        <v>4580.2</v>
      </c>
      <c r="K9" s="372">
        <v>17.2458133056556</v>
      </c>
      <c r="L9" s="279">
        <v>28251.8</v>
      </c>
      <c r="M9" s="372">
        <v>13.455833198417967</v>
      </c>
      <c r="N9" s="272"/>
      <c r="O9" s="272"/>
      <c r="P9" s="281"/>
      <c r="Q9" s="281"/>
      <c r="R9" s="276"/>
      <c r="S9" s="276"/>
      <c r="T9" s="282"/>
    </row>
    <row r="10" spans="2:20" ht="12.75">
      <c r="B10" s="259" t="s">
        <v>373</v>
      </c>
      <c r="C10" s="260">
        <f>SUM(C11:C14)</f>
        <v>81790.7</v>
      </c>
      <c r="D10" s="260">
        <f>SUM(D11:D14)</f>
        <v>77385.90000000001</v>
      </c>
      <c r="E10" s="258">
        <f t="shared" si="0"/>
        <v>-4404.799999999988</v>
      </c>
      <c r="F10" s="268">
        <f aca="true" t="shared" si="1" ref="F10:F15">((D10/C10)-1)*100</f>
        <v>-5.385453358389148</v>
      </c>
      <c r="G10" s="269">
        <v>-7.86724598674422</v>
      </c>
      <c r="H10" s="251"/>
      <c r="I10" s="278">
        <v>2006</v>
      </c>
      <c r="J10" s="279">
        <v>3310.7</v>
      </c>
      <c r="K10" s="372">
        <v>-30.294768316951725</v>
      </c>
      <c r="L10" s="279">
        <v>29459.2</v>
      </c>
      <c r="M10" s="372">
        <v>0.555264882761386</v>
      </c>
      <c r="N10" s="272"/>
      <c r="O10" s="272"/>
      <c r="P10" s="281"/>
      <c r="Q10" s="281"/>
      <c r="R10" s="276"/>
      <c r="S10" s="276"/>
      <c r="T10" s="282"/>
    </row>
    <row r="11" spans="2:20" ht="12.75">
      <c r="B11" s="261" t="s">
        <v>374</v>
      </c>
      <c r="C11" s="262">
        <v>3876</v>
      </c>
      <c r="D11" s="262">
        <v>2610.6</v>
      </c>
      <c r="E11" s="263">
        <f t="shared" si="0"/>
        <v>-1265.4</v>
      </c>
      <c r="F11" s="268">
        <f t="shared" si="1"/>
        <v>-32.64705882352942</v>
      </c>
      <c r="G11" s="269">
        <v>-34.4137642493131</v>
      </c>
      <c r="H11" s="251"/>
      <c r="I11" s="278">
        <v>2007</v>
      </c>
      <c r="J11" s="279">
        <v>2137.7</v>
      </c>
      <c r="K11" s="372">
        <v>-37.973719230029815</v>
      </c>
      <c r="L11" s="279">
        <v>28671.8</v>
      </c>
      <c r="M11" s="372">
        <v>-6.506197803498681</v>
      </c>
      <c r="N11" s="272"/>
      <c r="O11" s="272"/>
      <c r="P11" s="281"/>
      <c r="Q11" s="281"/>
      <c r="R11" s="276"/>
      <c r="S11" s="276"/>
      <c r="T11" s="282"/>
    </row>
    <row r="12" spans="2:20" ht="12.75">
      <c r="B12" s="261" t="s">
        <v>375</v>
      </c>
      <c r="C12" s="262">
        <v>76529.6</v>
      </c>
      <c r="D12" s="262">
        <v>73987.2</v>
      </c>
      <c r="E12" s="263">
        <f t="shared" si="0"/>
        <v>-2542.4000000000087</v>
      </c>
      <c r="F12" s="268">
        <f t="shared" si="1"/>
        <v>-3.32211327381825</v>
      </c>
      <c r="G12" s="269">
        <v>-5.8580284699331635</v>
      </c>
      <c r="H12" s="251"/>
      <c r="I12" s="278">
        <v>2008</v>
      </c>
      <c r="J12" s="279">
        <v>2605.7</v>
      </c>
      <c r="K12" s="372">
        <v>17.32586140770367</v>
      </c>
      <c r="L12" s="279">
        <v>34492</v>
      </c>
      <c r="M12" s="372">
        <v>15.792255778540287</v>
      </c>
      <c r="N12" s="272"/>
      <c r="O12" s="272"/>
      <c r="P12" s="281"/>
      <c r="Q12" s="281"/>
      <c r="R12" s="276"/>
      <c r="S12" s="276"/>
      <c r="T12" s="282"/>
    </row>
    <row r="13" spans="2:20" ht="12.75">
      <c r="B13" s="261" t="s">
        <v>259</v>
      </c>
      <c r="C13" s="262">
        <v>85.7</v>
      </c>
      <c r="D13" s="262">
        <v>119.8</v>
      </c>
      <c r="E13" s="263">
        <f t="shared" si="0"/>
        <v>34.099999999999994</v>
      </c>
      <c r="F13" s="268">
        <f t="shared" si="1"/>
        <v>39.78996499416569</v>
      </c>
      <c r="G13" s="269">
        <v>36.123195803222316</v>
      </c>
      <c r="H13" s="251"/>
      <c r="I13" s="278">
        <v>2009</v>
      </c>
      <c r="J13" s="279">
        <v>3875.4</v>
      </c>
      <c r="K13" s="372">
        <v>40.077447896953736</v>
      </c>
      <c r="L13" s="279">
        <v>46363.8</v>
      </c>
      <c r="M13" s="372">
        <v>26.600885984803348</v>
      </c>
      <c r="N13" s="272"/>
      <c r="O13" s="272"/>
      <c r="P13" s="281"/>
      <c r="Q13" s="281"/>
      <c r="R13" s="276"/>
      <c r="S13" s="276"/>
      <c r="T13" s="282"/>
    </row>
    <row r="14" spans="2:20" ht="12.75">
      <c r="B14" s="261" t="s">
        <v>56</v>
      </c>
      <c r="C14" s="262">
        <v>1299.4</v>
      </c>
      <c r="D14" s="262">
        <v>668.3</v>
      </c>
      <c r="E14" s="263">
        <f t="shared" si="0"/>
        <v>-631.1000000000001</v>
      </c>
      <c r="F14" s="268">
        <f t="shared" si="1"/>
        <v>-48.56857010928122</v>
      </c>
      <c r="G14" s="269">
        <v>-49.917645363555174</v>
      </c>
      <c r="H14" s="251"/>
      <c r="I14" s="278">
        <v>2010</v>
      </c>
      <c r="J14" s="279">
        <v>4571.3</v>
      </c>
      <c r="K14" s="372">
        <v>12.604502444420884</v>
      </c>
      <c r="L14" s="279">
        <v>37253.9</v>
      </c>
      <c r="M14" s="372">
        <v>-23.29471498394513</v>
      </c>
      <c r="N14" s="272"/>
      <c r="O14" s="272"/>
      <c r="P14" s="281"/>
      <c r="Q14" s="281"/>
      <c r="R14" s="276"/>
      <c r="S14" s="276"/>
      <c r="T14" s="282"/>
    </row>
    <row r="15" spans="2:20" ht="12.75">
      <c r="B15" s="264" t="s">
        <v>376</v>
      </c>
      <c r="C15" s="265">
        <v>99.2</v>
      </c>
      <c r="D15" s="266">
        <v>79.8</v>
      </c>
      <c r="E15" s="267">
        <f t="shared" si="0"/>
        <v>-19.400000000000006</v>
      </c>
      <c r="F15" s="270">
        <f t="shared" si="1"/>
        <v>-19.556451612903235</v>
      </c>
      <c r="G15" s="271">
        <v>-21.666531008432656</v>
      </c>
      <c r="H15" s="251"/>
      <c r="I15" s="278">
        <v>2011</v>
      </c>
      <c r="J15" s="279">
        <v>3131.9</v>
      </c>
      <c r="K15" s="372">
        <v>-33.78093440602776</v>
      </c>
      <c r="L15" s="279">
        <v>56089.2</v>
      </c>
      <c r="M15" s="372">
        <v>45.51989954513318</v>
      </c>
      <c r="N15" s="272"/>
      <c r="O15" s="272"/>
      <c r="P15" s="281"/>
      <c r="Q15" s="281"/>
      <c r="R15" s="276"/>
      <c r="S15" s="276"/>
      <c r="T15" s="282"/>
    </row>
    <row r="16" spans="2:20" ht="12.75">
      <c r="B16" s="252"/>
      <c r="C16" s="250"/>
      <c r="D16" s="250"/>
      <c r="E16" s="250"/>
      <c r="F16" s="250"/>
      <c r="G16" s="250"/>
      <c r="H16" s="250"/>
      <c r="I16" s="278">
        <v>2012</v>
      </c>
      <c r="J16" s="279">
        <v>5816.2</v>
      </c>
      <c r="K16" s="372">
        <v>78.76983716158156</v>
      </c>
      <c r="L16" s="279">
        <v>73328.7</v>
      </c>
      <c r="M16" s="372">
        <v>25.85125168636764</v>
      </c>
      <c r="N16" s="272"/>
      <c r="O16" s="272"/>
      <c r="P16" s="281"/>
      <c r="Q16" s="281"/>
      <c r="R16" s="276"/>
      <c r="S16" s="276"/>
      <c r="T16" s="282"/>
    </row>
    <row r="17" spans="7:20" ht="12.75">
      <c r="G17" s="250"/>
      <c r="H17" s="250"/>
      <c r="I17" s="278">
        <v>2013</v>
      </c>
      <c r="J17" s="279">
        <v>2859.6</v>
      </c>
      <c r="K17" s="372">
        <v>-52.5820711478695</v>
      </c>
      <c r="L17" s="279">
        <v>59949.1</v>
      </c>
      <c r="M17" s="372">
        <v>-21.15297596315654</v>
      </c>
      <c r="N17" s="272"/>
      <c r="O17" s="272"/>
      <c r="P17" s="281"/>
      <c r="Q17" s="281"/>
      <c r="R17" s="276"/>
      <c r="S17" s="276"/>
      <c r="T17" s="282"/>
    </row>
    <row r="18" spans="7:20" ht="15">
      <c r="G18"/>
      <c r="H18"/>
      <c r="I18" s="278">
        <v>2014</v>
      </c>
      <c r="J18" s="279">
        <v>4394.5</v>
      </c>
      <c r="K18" s="372">
        <v>47.541840590258566</v>
      </c>
      <c r="L18" s="279">
        <v>51522.6</v>
      </c>
      <c r="M18" s="372">
        <v>-17.486288958680984</v>
      </c>
      <c r="N18" s="283"/>
      <c r="O18" s="272"/>
      <c r="P18" s="281"/>
      <c r="Q18" s="281"/>
      <c r="R18" s="276"/>
      <c r="S18" s="276"/>
      <c r="T18" s="282"/>
    </row>
    <row r="19" spans="7:20" ht="15">
      <c r="G19"/>
      <c r="H19"/>
      <c r="I19" s="278">
        <v>2015</v>
      </c>
      <c r="J19" s="279">
        <v>3876</v>
      </c>
      <c r="K19" s="372">
        <v>-14.424074201678561</v>
      </c>
      <c r="L19" s="279">
        <v>76529.6</v>
      </c>
      <c r="M19" s="372">
        <v>44.11493135571496</v>
      </c>
      <c r="N19" s="283"/>
      <c r="O19" s="272"/>
      <c r="P19" s="281"/>
      <c r="Q19" s="281"/>
      <c r="R19" s="276"/>
      <c r="S19" s="276"/>
      <c r="T19" s="282"/>
    </row>
    <row r="20" spans="3:20" ht="15">
      <c r="C20" s="128"/>
      <c r="D20" s="88"/>
      <c r="F20"/>
      <c r="G20"/>
      <c r="H20"/>
      <c r="I20" s="284">
        <v>2016</v>
      </c>
      <c r="J20" s="285">
        <v>2610.6</v>
      </c>
      <c r="K20" s="373">
        <v>-34.4137642493131</v>
      </c>
      <c r="L20" s="285">
        <v>73987.2</v>
      </c>
      <c r="M20" s="373">
        <v>-5.8580284699331635</v>
      </c>
      <c r="N20" s="283"/>
      <c r="O20" s="272"/>
      <c r="P20" s="281"/>
      <c r="Q20" s="281"/>
      <c r="R20" s="276"/>
      <c r="S20" s="286"/>
      <c r="T20" s="282"/>
    </row>
    <row r="21" spans="2:16" ht="15">
      <c r="B21" s="386" t="s">
        <v>275</v>
      </c>
      <c r="C21" s="387"/>
      <c r="D21" s="387"/>
      <c r="E21" s="387"/>
      <c r="F21" s="387"/>
      <c r="G21"/>
      <c r="H21"/>
      <c r="I21" s="386" t="s">
        <v>275</v>
      </c>
      <c r="J21" s="387"/>
      <c r="K21" s="387"/>
      <c r="L21" s="387"/>
      <c r="M21" s="387"/>
      <c r="N21" s="159"/>
      <c r="O21" s="160"/>
      <c r="P21" s="157"/>
    </row>
    <row r="22" spans="2:16" ht="15">
      <c r="B22" s="386" t="s">
        <v>186</v>
      </c>
      <c r="C22" s="387"/>
      <c r="D22" s="387"/>
      <c r="E22" s="387"/>
      <c r="F22" s="387"/>
      <c r="G22"/>
      <c r="H22"/>
      <c r="I22" s="386" t="s">
        <v>186</v>
      </c>
      <c r="J22" s="387"/>
      <c r="K22" s="387"/>
      <c r="L22" s="387"/>
      <c r="M22" s="387"/>
      <c r="N22" s="159"/>
      <c r="O22" s="160"/>
      <c r="P22" s="157"/>
    </row>
    <row r="23" spans="2:16" ht="15">
      <c r="B23" s="253" t="s">
        <v>130</v>
      </c>
      <c r="C23" s="254"/>
      <c r="D23" s="254"/>
      <c r="E23" s="254"/>
      <c r="F23" s="254"/>
      <c r="G23"/>
      <c r="H23"/>
      <c r="I23" s="253" t="s">
        <v>130</v>
      </c>
      <c r="J23" s="254"/>
      <c r="K23" s="254"/>
      <c r="L23" s="254"/>
      <c r="M23" s="254"/>
      <c r="N23" s="159"/>
      <c r="O23" s="160"/>
      <c r="P23" s="157"/>
    </row>
    <row r="24" spans="3:18" ht="15">
      <c r="C24" s="128"/>
      <c r="D24" s="88"/>
      <c r="F24"/>
      <c r="G24"/>
      <c r="H24"/>
      <c r="J24" s="158"/>
      <c r="K24" s="161"/>
      <c r="L24" s="158"/>
      <c r="N24"/>
      <c r="O24"/>
      <c r="P24"/>
      <c r="Q24"/>
      <c r="R24"/>
    </row>
    <row r="25" spans="3:18" ht="17.25" customHeight="1">
      <c r="C25" s="159"/>
      <c r="F25"/>
      <c r="G25"/>
      <c r="H25"/>
      <c r="J25"/>
      <c r="K25"/>
      <c r="L25"/>
      <c r="M25"/>
      <c r="N25"/>
      <c r="O25"/>
      <c r="P25"/>
      <c r="Q25"/>
      <c r="R25"/>
    </row>
    <row r="26" spans="3:18" ht="12.75" customHeight="1">
      <c r="C26" s="159"/>
      <c r="F26"/>
      <c r="G26"/>
      <c r="H26"/>
      <c r="J26"/>
      <c r="K26"/>
      <c r="L26"/>
      <c r="M26"/>
      <c r="N26"/>
      <c r="O26"/>
      <c r="P26"/>
      <c r="Q26"/>
      <c r="R26"/>
    </row>
    <row r="27" spans="2:18" ht="12.75" customHeight="1">
      <c r="B27" s="388"/>
      <c r="C27" s="388"/>
      <c r="D27" s="388"/>
      <c r="E27" s="388"/>
      <c r="F27" s="218"/>
      <c r="G27"/>
      <c r="H27"/>
      <c r="J27"/>
      <c r="K27"/>
      <c r="L27"/>
      <c r="M27"/>
      <c r="N27" s="218"/>
      <c r="O27"/>
      <c r="P27"/>
      <c r="Q27"/>
      <c r="R27"/>
    </row>
    <row r="28" spans="2:18" ht="12.75" customHeight="1">
      <c r="B28" s="287"/>
      <c r="C28" s="287"/>
      <c r="D28" s="287"/>
      <c r="E28" s="287"/>
      <c r="F28" s="218"/>
      <c r="G28"/>
      <c r="H28"/>
      <c r="J28" s="287"/>
      <c r="K28" s="287"/>
      <c r="L28" s="287"/>
      <c r="M28" s="287"/>
      <c r="N28" s="218"/>
      <c r="O28"/>
      <c r="P28"/>
      <c r="Q28"/>
      <c r="R28"/>
    </row>
    <row r="29" spans="2:18" ht="15" customHeight="1">
      <c r="B29" s="287"/>
      <c r="C29" s="287"/>
      <c r="D29" s="287"/>
      <c r="E29" s="287"/>
      <c r="F29" s="287"/>
      <c r="G29"/>
      <c r="H29"/>
      <c r="J29" s="287"/>
      <c r="K29" s="287"/>
      <c r="L29" s="287"/>
      <c r="M29" s="287"/>
      <c r="N29" s="245"/>
      <c r="O29"/>
      <c r="P29"/>
      <c r="Q29"/>
      <c r="R29"/>
    </row>
    <row r="30" spans="2:18" ht="17.25" customHeight="1">
      <c r="B30" s="245"/>
      <c r="F30"/>
      <c r="G30"/>
      <c r="H30"/>
      <c r="J30" s="245"/>
      <c r="K30" s="245"/>
      <c r="L30" s="245"/>
      <c r="M30" s="245"/>
      <c r="N30"/>
      <c r="O30"/>
      <c r="P30"/>
      <c r="Q30"/>
      <c r="R30"/>
    </row>
    <row r="31" spans="6:18" ht="15">
      <c r="F31"/>
      <c r="G31"/>
      <c r="H31"/>
      <c r="J31" s="87"/>
      <c r="N31"/>
      <c r="O31"/>
      <c r="P31"/>
      <c r="Q31"/>
      <c r="R31"/>
    </row>
    <row r="32" spans="10:13" ht="15">
      <c r="J32"/>
      <c r="K32"/>
      <c r="L32"/>
      <c r="M32"/>
    </row>
  </sheetData>
  <sheetProtection/>
  <mergeCells count="19">
    <mergeCell ref="J7:K7"/>
    <mergeCell ref="B27:E27"/>
    <mergeCell ref="B7:B8"/>
    <mergeCell ref="C7:C8"/>
    <mergeCell ref="D7:D8"/>
    <mergeCell ref="E7:F7"/>
    <mergeCell ref="G7:G8"/>
    <mergeCell ref="B21:F21"/>
    <mergeCell ref="B22:F22"/>
    <mergeCell ref="L7:M7"/>
    <mergeCell ref="B3:G3"/>
    <mergeCell ref="B4:G4"/>
    <mergeCell ref="B5:G5"/>
    <mergeCell ref="I21:M21"/>
    <mergeCell ref="I22:M22"/>
    <mergeCell ref="I3:M3"/>
    <mergeCell ref="I4:M4"/>
    <mergeCell ref="I5:M5"/>
    <mergeCell ref="I7:I8"/>
  </mergeCells>
  <hyperlinks>
    <hyperlink ref="A1" location="Índice!A1" display="Regreso al menú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showRowColHeaders="0" zoomScalePageLayoutView="0" workbookViewId="0" topLeftCell="A1">
      <selection activeCell="A4" sqref="A4"/>
    </sheetView>
  </sheetViews>
  <sheetFormatPr defaultColWidth="11.421875" defaultRowHeight="15"/>
  <cols>
    <col min="1" max="1" width="11.421875" style="130" customWidth="1"/>
    <col min="2" max="2" width="36.140625" style="130" customWidth="1"/>
    <col min="3" max="4" width="15.8515625" style="130" customWidth="1"/>
    <col min="5" max="5" width="36.140625" style="130" customWidth="1"/>
    <col min="6" max="6" width="15.8515625" style="130" customWidth="1"/>
    <col min="7" max="7" width="11.421875" style="130" customWidth="1"/>
    <col min="8" max="8" width="10.7109375" style="130" customWidth="1"/>
    <col min="9" max="9" width="11.421875" style="130" customWidth="1"/>
    <col min="10" max="10" width="15.28125" style="130" customWidth="1"/>
    <col min="11" max="16384" width="11.421875" style="130" customWidth="1"/>
  </cols>
  <sheetData>
    <row r="1" ht="15.75">
      <c r="A1" s="20" t="s">
        <v>60</v>
      </c>
    </row>
    <row r="2" ht="12.75">
      <c r="A2" s="129"/>
    </row>
    <row r="3" spans="2:6" ht="14.25">
      <c r="B3" s="392" t="s">
        <v>223</v>
      </c>
      <c r="C3" s="392"/>
      <c r="E3" s="394" t="s">
        <v>222</v>
      </c>
      <c r="F3" s="394"/>
    </row>
    <row r="4" spans="2:6" ht="14.25">
      <c r="B4" s="392" t="s">
        <v>380</v>
      </c>
      <c r="C4" s="392"/>
      <c r="E4" s="394" t="s">
        <v>380</v>
      </c>
      <c r="F4" s="394"/>
    </row>
    <row r="5" spans="2:6" ht="12.75">
      <c r="B5" s="393" t="s">
        <v>91</v>
      </c>
      <c r="C5" s="393"/>
      <c r="E5" s="395" t="s">
        <v>91</v>
      </c>
      <c r="F5" s="395"/>
    </row>
    <row r="6" spans="2:6" ht="22.5" customHeight="1">
      <c r="B6" s="126" t="s">
        <v>8</v>
      </c>
      <c r="C6" s="126" t="s">
        <v>208</v>
      </c>
      <c r="D6" s="134"/>
      <c r="E6" s="215" t="s">
        <v>8</v>
      </c>
      <c r="F6" s="215" t="s">
        <v>208</v>
      </c>
    </row>
    <row r="7" spans="2:6" ht="22.5" customHeight="1">
      <c r="B7" s="133" t="s">
        <v>17</v>
      </c>
      <c r="C7" s="213">
        <f>SUM(C8:C10)</f>
        <v>10522</v>
      </c>
      <c r="D7" s="134"/>
      <c r="E7" s="216" t="s">
        <v>17</v>
      </c>
      <c r="F7" s="224">
        <v>1387.8</v>
      </c>
    </row>
    <row r="8" spans="2:6" ht="22.5" customHeight="1">
      <c r="B8" s="135" t="s">
        <v>224</v>
      </c>
      <c r="C8" s="214">
        <v>8014</v>
      </c>
      <c r="D8" s="134"/>
      <c r="E8" s="217" t="s">
        <v>224</v>
      </c>
      <c r="F8" s="225">
        <v>102.5</v>
      </c>
    </row>
    <row r="9" spans="2:6" ht="22.5" customHeight="1">
      <c r="B9" s="135" t="s">
        <v>225</v>
      </c>
      <c r="C9" s="214">
        <v>2364</v>
      </c>
      <c r="D9" s="134"/>
      <c r="E9" s="217" t="s">
        <v>225</v>
      </c>
      <c r="F9" s="223">
        <v>1271.5</v>
      </c>
    </row>
    <row r="10" spans="2:6" ht="22.5" customHeight="1">
      <c r="B10" s="135" t="s">
        <v>226</v>
      </c>
      <c r="C10" s="214">
        <v>144</v>
      </c>
      <c r="D10" s="134"/>
      <c r="E10" s="217" t="s">
        <v>226</v>
      </c>
      <c r="F10" s="225">
        <v>13.7</v>
      </c>
    </row>
    <row r="11" spans="2:12" ht="153" customHeight="1">
      <c r="B11" s="396" t="s">
        <v>381</v>
      </c>
      <c r="C11" s="397"/>
      <c r="D11" s="397"/>
      <c r="E11" s="397"/>
      <c r="F11" s="397"/>
      <c r="H11" s="369"/>
      <c r="I11" s="370"/>
      <c r="J11" s="370"/>
      <c r="K11" s="370"/>
      <c r="L11" s="370"/>
    </row>
    <row r="12" spans="2:10" ht="14.25">
      <c r="B12" s="392" t="s">
        <v>311</v>
      </c>
      <c r="C12" s="392"/>
      <c r="D12" s="392"/>
      <c r="E12" s="392"/>
      <c r="F12" s="392"/>
      <c r="H12" s="392" t="s">
        <v>312</v>
      </c>
      <c r="I12" s="392"/>
      <c r="J12" s="392"/>
    </row>
    <row r="13" spans="2:10" ht="14.25" customHeight="1">
      <c r="B13" s="392" t="s">
        <v>380</v>
      </c>
      <c r="C13" s="392"/>
      <c r="D13" s="392"/>
      <c r="E13" s="392"/>
      <c r="F13" s="392"/>
      <c r="H13" s="392" t="s">
        <v>380</v>
      </c>
      <c r="I13" s="392"/>
      <c r="J13" s="392"/>
    </row>
    <row r="14" spans="2:10" ht="14.25">
      <c r="B14" s="392" t="s">
        <v>249</v>
      </c>
      <c r="C14" s="392"/>
      <c r="D14" s="392"/>
      <c r="E14" s="392"/>
      <c r="F14" s="392"/>
      <c r="H14" s="126" t="s">
        <v>8</v>
      </c>
      <c r="I14" s="392" t="s">
        <v>251</v>
      </c>
      <c r="J14" s="392"/>
    </row>
    <row r="15" spans="2:6" ht="14.25">
      <c r="B15" s="392" t="s">
        <v>227</v>
      </c>
      <c r="C15" s="392"/>
      <c r="D15" s="392"/>
      <c r="E15" s="392"/>
      <c r="F15" s="142" t="s">
        <v>24</v>
      </c>
    </row>
    <row r="16" spans="2:10" ht="14.25">
      <c r="B16" s="312" t="s">
        <v>17</v>
      </c>
      <c r="C16" s="313"/>
      <c r="D16" s="313"/>
      <c r="E16" s="313"/>
      <c r="F16" s="314">
        <f>SUM(F17:F37)</f>
        <v>100</v>
      </c>
      <c r="H16" s="131" t="s">
        <v>17</v>
      </c>
      <c r="J16" s="211">
        <f>SUM(J17:J19)</f>
        <v>6</v>
      </c>
    </row>
    <row r="17" spans="2:10" ht="12.75">
      <c r="B17" s="290" t="s">
        <v>228</v>
      </c>
      <c r="F17" s="288">
        <v>48.41706867038659</v>
      </c>
      <c r="H17" s="130" t="s">
        <v>75</v>
      </c>
      <c r="J17" s="212">
        <v>0.8</v>
      </c>
    </row>
    <row r="18" spans="2:10" ht="12.75">
      <c r="B18" s="290" t="s">
        <v>229</v>
      </c>
      <c r="F18" s="288">
        <v>11.704932974679323</v>
      </c>
      <c r="H18" s="130" t="s">
        <v>250</v>
      </c>
      <c r="J18" s="212">
        <v>1.2</v>
      </c>
    </row>
    <row r="19" spans="2:10" ht="12.75">
      <c r="B19" s="290" t="s">
        <v>230</v>
      </c>
      <c r="F19" s="288">
        <v>10.092434919858613</v>
      </c>
      <c r="H19" s="130" t="s">
        <v>76</v>
      </c>
      <c r="J19" s="212">
        <v>4</v>
      </c>
    </row>
    <row r="20" spans="2:6" ht="12.75">
      <c r="B20" s="290" t="s">
        <v>231</v>
      </c>
      <c r="F20" s="288">
        <v>8.799791032167708</v>
      </c>
    </row>
    <row r="21" spans="2:6" ht="12.75">
      <c r="B21" s="290" t="s">
        <v>232</v>
      </c>
      <c r="F21" s="288">
        <v>3.856590267434364</v>
      </c>
    </row>
    <row r="22" spans="2:6" ht="12.75">
      <c r="B22" s="290" t="s">
        <v>233</v>
      </c>
      <c r="F22" s="288">
        <v>3.53509103439077</v>
      </c>
    </row>
    <row r="23" spans="2:6" ht="12.75">
      <c r="B23" s="290" t="s">
        <v>234</v>
      </c>
      <c r="F23" s="288">
        <v>2.952204166018274</v>
      </c>
    </row>
    <row r="24" spans="2:6" ht="12.75">
      <c r="B24" s="290" t="s">
        <v>235</v>
      </c>
      <c r="F24" s="288">
        <v>2.4644198919591846</v>
      </c>
    </row>
    <row r="25" spans="2:6" ht="12.75">
      <c r="B25" s="290" t="s">
        <v>236</v>
      </c>
      <c r="F25" s="288">
        <v>2.21612609207923</v>
      </c>
    </row>
    <row r="26" spans="2:6" ht="12.75">
      <c r="B26" s="290" t="s">
        <v>237</v>
      </c>
      <c r="F26" s="288">
        <v>1.5615232421136873</v>
      </c>
    </row>
    <row r="27" spans="2:6" ht="12.75">
      <c r="B27" s="290" t="s">
        <v>238</v>
      </c>
      <c r="F27" s="288">
        <v>1.1052619878620813</v>
      </c>
    </row>
    <row r="28" spans="2:6" ht="12.75">
      <c r="B28" s="290" t="s">
        <v>239</v>
      </c>
      <c r="F28" s="288">
        <v>0.8531000600226752</v>
      </c>
    </row>
    <row r="29" spans="2:6" ht="12.75">
      <c r="B29" s="290" t="s">
        <v>240</v>
      </c>
      <c r="F29" s="288">
        <v>0.6736989529377765</v>
      </c>
    </row>
    <row r="30" spans="2:6" ht="12.75">
      <c r="B30" s="290" t="s">
        <v>241</v>
      </c>
      <c r="F30" s="288">
        <v>0.5795745059244604</v>
      </c>
    </row>
    <row r="31" spans="2:6" ht="12.75">
      <c r="B31" s="290" t="s">
        <v>242</v>
      </c>
      <c r="F31" s="288">
        <v>0.4683102505390925</v>
      </c>
    </row>
    <row r="32" spans="2:6" ht="12.75">
      <c r="B32" s="290" t="s">
        <v>243</v>
      </c>
      <c r="F32" s="288">
        <v>0.34266278371829356</v>
      </c>
    </row>
    <row r="33" spans="2:6" ht="12.75">
      <c r="B33" s="290" t="s">
        <v>244</v>
      </c>
      <c r="F33" s="288">
        <v>0.14421003490207412</v>
      </c>
    </row>
    <row r="34" spans="2:6" ht="12.75">
      <c r="B34" s="290" t="s">
        <v>245</v>
      </c>
      <c r="F34" s="288">
        <v>0.12253517995687259</v>
      </c>
    </row>
    <row r="35" spans="2:6" ht="12.75">
      <c r="B35" s="290" t="s">
        <v>246</v>
      </c>
      <c r="F35" s="288">
        <v>0.05928906475779739</v>
      </c>
    </row>
    <row r="36" spans="2:6" ht="12.75">
      <c r="B36" s="290" t="s">
        <v>247</v>
      </c>
      <c r="F36" s="288">
        <v>0.050241202231954295</v>
      </c>
    </row>
    <row r="37" spans="2:6" ht="12.75">
      <c r="B37" s="290" t="s">
        <v>248</v>
      </c>
      <c r="F37" s="289">
        <v>0.0009336860591779117</v>
      </c>
    </row>
    <row r="39" ht="12.75">
      <c r="B39" s="132" t="s">
        <v>310</v>
      </c>
    </row>
    <row r="40" spans="2:5" ht="12.75">
      <c r="B40" s="132" t="s">
        <v>309</v>
      </c>
      <c r="C40" s="132"/>
      <c r="D40" s="132"/>
      <c r="E40" s="132"/>
    </row>
    <row r="41" spans="2:4" ht="12.75">
      <c r="B41" s="132" t="s">
        <v>186</v>
      </c>
      <c r="C41" s="132"/>
      <c r="D41" s="132"/>
    </row>
    <row r="42" ht="12.75">
      <c r="B42" s="132" t="s">
        <v>130</v>
      </c>
    </row>
  </sheetData>
  <sheetProtection/>
  <mergeCells count="14">
    <mergeCell ref="B13:F13"/>
    <mergeCell ref="B14:F14"/>
    <mergeCell ref="B15:E15"/>
    <mergeCell ref="B11:F11"/>
    <mergeCell ref="I14:J14"/>
    <mergeCell ref="H12:J12"/>
    <mergeCell ref="H13:J13"/>
    <mergeCell ref="B12:F12"/>
    <mergeCell ref="B3:C3"/>
    <mergeCell ref="B4:C4"/>
    <mergeCell ref="B5:C5"/>
    <mergeCell ref="E3:F3"/>
    <mergeCell ref="E4:F4"/>
    <mergeCell ref="E5:F5"/>
  </mergeCells>
  <hyperlinks>
    <hyperlink ref="A1" location="Índice!A1" display="Regreso al menú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RowColHeaders="0" zoomScalePageLayoutView="0" workbookViewId="0" topLeftCell="A1">
      <selection activeCell="G1" sqref="G1"/>
    </sheetView>
  </sheetViews>
  <sheetFormatPr defaultColWidth="11.421875" defaultRowHeight="15"/>
  <cols>
    <col min="1" max="16384" width="11.421875" style="158" customWidth="1"/>
  </cols>
  <sheetData>
    <row r="1" spans="1:2" ht="15.75">
      <c r="A1" s="20" t="s">
        <v>60</v>
      </c>
      <c r="B1" s="130"/>
    </row>
    <row r="2" spans="1:2" ht="15">
      <c r="A2" s="129"/>
      <c r="B2" s="130"/>
    </row>
    <row r="3" spans="2:5" ht="15">
      <c r="B3" s="398" t="s">
        <v>397</v>
      </c>
      <c r="C3" s="398"/>
      <c r="D3" s="398"/>
      <c r="E3" s="398"/>
    </row>
    <row r="4" spans="2:5" ht="15">
      <c r="B4" s="398" t="s">
        <v>253</v>
      </c>
      <c r="C4" s="398"/>
      <c r="D4" s="398"/>
      <c r="E4" s="398"/>
    </row>
    <row r="5" spans="2:5" ht="28.5">
      <c r="B5" s="298" t="s">
        <v>197</v>
      </c>
      <c r="C5" s="297" t="s">
        <v>17</v>
      </c>
      <c r="D5" s="297" t="s">
        <v>6</v>
      </c>
      <c r="E5" s="297" t="s">
        <v>203</v>
      </c>
    </row>
    <row r="6" spans="2:5" ht="15">
      <c r="B6" s="159">
        <v>2011</v>
      </c>
      <c r="C6" s="160">
        <f aca="true" t="shared" si="0" ref="C6:C11">+SUM(D6:E6)</f>
        <v>704079</v>
      </c>
      <c r="D6" s="160">
        <v>302202</v>
      </c>
      <c r="E6" s="160">
        <v>401877</v>
      </c>
    </row>
    <row r="7" spans="2:5" ht="15">
      <c r="B7" s="159">
        <v>2012</v>
      </c>
      <c r="C7" s="160">
        <f t="shared" si="0"/>
        <v>742221</v>
      </c>
      <c r="D7" s="160">
        <v>354209</v>
      </c>
      <c r="E7" s="160">
        <v>388012</v>
      </c>
    </row>
    <row r="8" spans="2:5" ht="15">
      <c r="B8" s="159">
        <v>2013</v>
      </c>
      <c r="C8" s="160">
        <f t="shared" si="0"/>
        <v>849118</v>
      </c>
      <c r="D8" s="160">
        <v>388149</v>
      </c>
      <c r="E8" s="160">
        <v>460969</v>
      </c>
    </row>
    <row r="9" spans="2:5" ht="15">
      <c r="B9" s="159">
        <v>2014</v>
      </c>
      <c r="C9" s="160">
        <f t="shared" si="0"/>
        <v>962617</v>
      </c>
      <c r="D9" s="160">
        <v>444470</v>
      </c>
      <c r="E9" s="160">
        <v>518147</v>
      </c>
    </row>
    <row r="10" spans="2:5" ht="15">
      <c r="B10" s="159">
        <v>2015</v>
      </c>
      <c r="C10" s="160">
        <f t="shared" si="0"/>
        <v>1314107</v>
      </c>
      <c r="D10" s="160">
        <v>757466</v>
      </c>
      <c r="E10" s="160">
        <v>556641</v>
      </c>
    </row>
    <row r="11" spans="2:5" ht="15">
      <c r="B11" s="152">
        <v>2016</v>
      </c>
      <c r="C11" s="160">
        <f t="shared" si="0"/>
        <v>1173147</v>
      </c>
      <c r="D11" s="162">
        <v>576326</v>
      </c>
      <c r="E11" s="162">
        <v>596821</v>
      </c>
    </row>
    <row r="17" spans="2:4" ht="15">
      <c r="B17" s="388" t="s">
        <v>186</v>
      </c>
      <c r="C17" s="388"/>
      <c r="D17" s="388"/>
    </row>
    <row r="18" spans="2:4" ht="18" customHeight="1">
      <c r="B18" s="87" t="s">
        <v>130</v>
      </c>
      <c r="C18" s="156"/>
      <c r="D18" s="156"/>
    </row>
  </sheetData>
  <sheetProtection/>
  <mergeCells count="3">
    <mergeCell ref="B3:E3"/>
    <mergeCell ref="B4:E4"/>
    <mergeCell ref="B17:D17"/>
  </mergeCells>
  <hyperlinks>
    <hyperlink ref="A1" location="Índice!A1" display="Regreso al menú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showGridLines="0" showRowColHeaders="0" zoomScalePageLayoutView="0" workbookViewId="0" topLeftCell="A1">
      <selection activeCell="A2" sqref="A2:G39"/>
    </sheetView>
  </sheetViews>
  <sheetFormatPr defaultColWidth="11.421875" defaultRowHeight="15"/>
  <cols>
    <col min="1" max="1" width="11.421875" style="51" customWidth="1"/>
    <col min="2" max="2" width="7.00390625" style="51" bestFit="1" customWidth="1"/>
    <col min="3" max="3" width="11.421875" style="51" customWidth="1"/>
    <col min="4" max="5" width="14.140625" style="51" bestFit="1" customWidth="1"/>
    <col min="6" max="6" width="13.28125" style="51" bestFit="1" customWidth="1"/>
    <col min="7" max="7" width="14.140625" style="186" bestFit="1" customWidth="1"/>
    <col min="8" max="8" width="11.57421875" style="186" bestFit="1" customWidth="1"/>
    <col min="9" max="10" width="14.140625" style="186" bestFit="1" customWidth="1"/>
    <col min="11" max="11" width="12.421875" style="186" customWidth="1"/>
    <col min="12" max="12" width="15.57421875" style="186" bestFit="1" customWidth="1"/>
    <col min="13" max="13" width="12.421875" style="51" customWidth="1"/>
    <col min="14" max="16384" width="11.421875" style="51" customWidth="1"/>
  </cols>
  <sheetData>
    <row r="1" spans="1:2" ht="15.75">
      <c r="A1" s="20" t="s">
        <v>60</v>
      </c>
      <c r="B1" s="67"/>
    </row>
    <row r="2" spans="1:2" ht="15.75">
      <c r="A2" s="21"/>
      <c r="B2" s="67"/>
    </row>
    <row r="3" spans="2:12" s="53" customFormat="1" ht="22.5" customHeight="1">
      <c r="B3" s="399" t="s">
        <v>268</v>
      </c>
      <c r="C3" s="399"/>
      <c r="D3" s="399"/>
      <c r="E3" s="399"/>
      <c r="F3" s="399"/>
      <c r="G3" s="399"/>
      <c r="H3" s="186"/>
      <c r="I3" s="186"/>
      <c r="J3" s="186"/>
      <c r="K3" s="186"/>
      <c r="L3" s="186"/>
    </row>
    <row r="4" spans="2:12" s="53" customFormat="1" ht="28.5">
      <c r="B4" s="179" t="s">
        <v>0</v>
      </c>
      <c r="C4" s="179" t="s">
        <v>139</v>
      </c>
      <c r="D4" s="179" t="s">
        <v>138</v>
      </c>
      <c r="E4" s="179" t="s">
        <v>137</v>
      </c>
      <c r="F4" s="179" t="s">
        <v>136</v>
      </c>
      <c r="G4" s="179" t="s">
        <v>17</v>
      </c>
      <c r="H4" s="186"/>
      <c r="I4" s="186"/>
      <c r="J4" s="186"/>
      <c r="K4" s="186"/>
      <c r="L4" s="186"/>
    </row>
    <row r="5" spans="2:12" s="187" customFormat="1" ht="15.75">
      <c r="B5" s="52">
        <v>2010</v>
      </c>
      <c r="C5" s="188" t="s">
        <v>133</v>
      </c>
      <c r="D5" s="189">
        <v>3314676</v>
      </c>
      <c r="E5" s="189">
        <v>3164010</v>
      </c>
      <c r="F5" s="189">
        <v>515797</v>
      </c>
      <c r="G5" s="189">
        <f>SUM(D5:F5)</f>
        <v>6994483</v>
      </c>
      <c r="H5" s="186"/>
      <c r="I5" s="186"/>
      <c r="J5" s="186"/>
      <c r="K5" s="186"/>
      <c r="L5" s="186"/>
    </row>
    <row r="6" spans="2:12" s="187" customFormat="1" ht="15.75">
      <c r="B6" s="52">
        <v>2010</v>
      </c>
      <c r="C6" s="188" t="s">
        <v>132</v>
      </c>
      <c r="D6" s="189">
        <v>3859640</v>
      </c>
      <c r="E6" s="189">
        <v>3346524</v>
      </c>
      <c r="F6" s="189">
        <v>528421</v>
      </c>
      <c r="G6" s="189">
        <f aca="true" t="shared" si="0" ref="G6:G19">SUM(D6:F6)</f>
        <v>7734585</v>
      </c>
      <c r="H6" s="186"/>
      <c r="I6" s="186"/>
      <c r="J6" s="186"/>
      <c r="K6" s="186"/>
      <c r="L6" s="186"/>
    </row>
    <row r="7" spans="2:12" s="187" customFormat="1" ht="15.75">
      <c r="B7" s="52">
        <v>2010</v>
      </c>
      <c r="C7" s="188" t="s">
        <v>135</v>
      </c>
      <c r="D7" s="189">
        <v>3297200</v>
      </c>
      <c r="E7" s="189">
        <v>3206676</v>
      </c>
      <c r="F7" s="189">
        <v>482091</v>
      </c>
      <c r="G7" s="189">
        <f t="shared" si="0"/>
        <v>6985967</v>
      </c>
      <c r="H7" s="186"/>
      <c r="I7" s="186"/>
      <c r="J7" s="186"/>
      <c r="K7" s="186"/>
      <c r="L7" s="186"/>
    </row>
    <row r="8" spans="2:12" s="187" customFormat="1" ht="15.75">
      <c r="B8" s="52">
        <v>2010</v>
      </c>
      <c r="C8" s="188" t="s">
        <v>134</v>
      </c>
      <c r="D8" s="189">
        <v>3192800</v>
      </c>
      <c r="E8" s="189">
        <v>3031346</v>
      </c>
      <c r="F8" s="189">
        <v>373321</v>
      </c>
      <c r="G8" s="189">
        <f t="shared" si="0"/>
        <v>6597467</v>
      </c>
      <c r="H8" s="186"/>
      <c r="I8" s="186"/>
      <c r="J8" s="186"/>
      <c r="K8" s="186"/>
      <c r="L8" s="186"/>
    </row>
    <row r="9" spans="2:12" s="187" customFormat="1" ht="15.75">
      <c r="B9" s="52">
        <v>2011</v>
      </c>
      <c r="C9" s="188" t="s">
        <v>133</v>
      </c>
      <c r="D9" s="189">
        <v>3407003</v>
      </c>
      <c r="E9" s="189">
        <v>3080016</v>
      </c>
      <c r="F9" s="189">
        <v>415675</v>
      </c>
      <c r="G9" s="189">
        <f t="shared" si="0"/>
        <v>6902694</v>
      </c>
      <c r="H9" s="186"/>
      <c r="I9" s="186"/>
      <c r="J9" s="186"/>
      <c r="K9" s="186"/>
      <c r="L9" s="186"/>
    </row>
    <row r="10" spans="2:12" s="187" customFormat="1" ht="15.75">
      <c r="B10" s="52">
        <v>2011</v>
      </c>
      <c r="C10" s="188" t="s">
        <v>132</v>
      </c>
      <c r="D10" s="189">
        <v>3907660</v>
      </c>
      <c r="E10" s="189">
        <v>3144782</v>
      </c>
      <c r="F10" s="189">
        <v>446450</v>
      </c>
      <c r="G10" s="189">
        <f t="shared" si="0"/>
        <v>7498892</v>
      </c>
      <c r="H10" s="186"/>
      <c r="I10" s="186"/>
      <c r="J10" s="186"/>
      <c r="K10" s="186"/>
      <c r="L10" s="186"/>
    </row>
    <row r="11" spans="2:12" s="187" customFormat="1" ht="15.75">
      <c r="B11" s="52">
        <v>2011</v>
      </c>
      <c r="C11" s="188" t="s">
        <v>135</v>
      </c>
      <c r="D11" s="189">
        <v>3476415</v>
      </c>
      <c r="E11" s="189">
        <v>3045283</v>
      </c>
      <c r="F11" s="189">
        <v>430108</v>
      </c>
      <c r="G11" s="189">
        <f t="shared" si="0"/>
        <v>6951806</v>
      </c>
      <c r="H11" s="186"/>
      <c r="I11" s="186"/>
      <c r="J11" s="186"/>
      <c r="K11" s="186"/>
      <c r="L11" s="186"/>
    </row>
    <row r="12" spans="2:12" s="187" customFormat="1" ht="15.75">
      <c r="B12" s="52">
        <v>2011</v>
      </c>
      <c r="C12" s="188" t="s">
        <v>134</v>
      </c>
      <c r="D12" s="189">
        <v>3319731</v>
      </c>
      <c r="E12" s="189">
        <v>2790097</v>
      </c>
      <c r="F12" s="189">
        <v>259057</v>
      </c>
      <c r="G12" s="189">
        <f t="shared" si="0"/>
        <v>6368885</v>
      </c>
      <c r="H12" s="186"/>
      <c r="I12" s="186"/>
      <c r="J12" s="186"/>
      <c r="K12" s="186"/>
      <c r="L12" s="186"/>
    </row>
    <row r="13" spans="2:12" s="187" customFormat="1" ht="15.75">
      <c r="B13" s="52">
        <v>2012</v>
      </c>
      <c r="C13" s="188" t="s">
        <v>133</v>
      </c>
      <c r="D13" s="189">
        <v>3988876</v>
      </c>
      <c r="E13" s="189">
        <v>2717652</v>
      </c>
      <c r="F13" s="189">
        <v>265068</v>
      </c>
      <c r="G13" s="189">
        <f t="shared" si="0"/>
        <v>6971596</v>
      </c>
      <c r="H13" s="186"/>
      <c r="I13" s="186"/>
      <c r="J13" s="186"/>
      <c r="K13" s="186"/>
      <c r="L13" s="186"/>
    </row>
    <row r="14" spans="2:12" s="187" customFormat="1" ht="15.75">
      <c r="B14" s="52">
        <v>2012</v>
      </c>
      <c r="C14" s="188" t="s">
        <v>132</v>
      </c>
      <c r="D14" s="189">
        <v>4250697</v>
      </c>
      <c r="E14" s="189">
        <v>2796294</v>
      </c>
      <c r="F14" s="189">
        <v>296355</v>
      </c>
      <c r="G14" s="189">
        <f t="shared" si="0"/>
        <v>7343346</v>
      </c>
      <c r="H14" s="186"/>
      <c r="I14" s="186"/>
      <c r="J14" s="186"/>
      <c r="K14" s="186"/>
      <c r="L14" s="186"/>
    </row>
    <row r="15" spans="2:12" s="187" customFormat="1" ht="15.75">
      <c r="B15" s="52">
        <v>2012</v>
      </c>
      <c r="C15" s="188" t="s">
        <v>135</v>
      </c>
      <c r="D15" s="189">
        <v>3653236</v>
      </c>
      <c r="E15" s="189">
        <v>2360981</v>
      </c>
      <c r="F15" s="189">
        <v>365506</v>
      </c>
      <c r="G15" s="189">
        <f t="shared" si="0"/>
        <v>6379723</v>
      </c>
      <c r="H15" s="186"/>
      <c r="I15" s="186"/>
      <c r="J15" s="186"/>
      <c r="K15" s="186"/>
      <c r="L15" s="186"/>
    </row>
    <row r="16" spans="2:12" s="187" customFormat="1" ht="15.75">
      <c r="B16" s="52">
        <v>2012</v>
      </c>
      <c r="C16" s="188" t="s">
        <v>134</v>
      </c>
      <c r="D16" s="189">
        <v>3430958</v>
      </c>
      <c r="E16" s="189">
        <v>2140758</v>
      </c>
      <c r="F16" s="189">
        <v>199155</v>
      </c>
      <c r="G16" s="189">
        <f t="shared" si="0"/>
        <v>5770871</v>
      </c>
      <c r="H16" s="186"/>
      <c r="I16" s="186"/>
      <c r="J16" s="186"/>
      <c r="K16" s="186"/>
      <c r="L16" s="186"/>
    </row>
    <row r="17" spans="2:12" s="187" customFormat="1" ht="15.75">
      <c r="B17" s="52">
        <v>2013</v>
      </c>
      <c r="C17" s="188" t="s">
        <v>133</v>
      </c>
      <c r="D17" s="189">
        <v>3366722</v>
      </c>
      <c r="E17" s="189">
        <v>2066176</v>
      </c>
      <c r="F17" s="189">
        <v>149419</v>
      </c>
      <c r="G17" s="189">
        <f t="shared" si="0"/>
        <v>5582317</v>
      </c>
      <c r="H17" s="186"/>
      <c r="I17" s="186"/>
      <c r="J17" s="186"/>
      <c r="K17" s="186"/>
      <c r="L17" s="186"/>
    </row>
    <row r="18" spans="2:12" s="187" customFormat="1" ht="15.75">
      <c r="B18" s="52">
        <v>2013</v>
      </c>
      <c r="C18" s="188" t="s">
        <v>132</v>
      </c>
      <c r="D18" s="189">
        <v>4330941</v>
      </c>
      <c r="E18" s="189">
        <v>2500178</v>
      </c>
      <c r="F18" s="189">
        <v>182641</v>
      </c>
      <c r="G18" s="189">
        <f t="shared" si="0"/>
        <v>7013760</v>
      </c>
      <c r="H18" s="186"/>
      <c r="I18" s="186"/>
      <c r="J18" s="186"/>
      <c r="K18" s="186"/>
      <c r="L18" s="186"/>
    </row>
    <row r="19" spans="2:12" s="187" customFormat="1" ht="15.75">
      <c r="B19" s="52">
        <v>2013</v>
      </c>
      <c r="C19" s="188" t="s">
        <v>135</v>
      </c>
      <c r="D19" s="189">
        <v>3715296</v>
      </c>
      <c r="E19" s="189">
        <v>2126463</v>
      </c>
      <c r="F19" s="189">
        <v>152739</v>
      </c>
      <c r="G19" s="189">
        <f t="shared" si="0"/>
        <v>5994498</v>
      </c>
      <c r="H19" s="186"/>
      <c r="I19" s="186"/>
      <c r="J19" s="186"/>
      <c r="K19" s="186"/>
      <c r="L19" s="186"/>
    </row>
    <row r="20" spans="2:12" s="187" customFormat="1" ht="15.75">
      <c r="B20" s="52">
        <v>2013</v>
      </c>
      <c r="C20" s="188" t="s">
        <v>134</v>
      </c>
      <c r="D20" s="189">
        <v>3456762</v>
      </c>
      <c r="E20" s="189">
        <v>2237392</v>
      </c>
      <c r="F20" s="189">
        <v>2731</v>
      </c>
      <c r="G20" s="189">
        <f aca="true" t="shared" si="1" ref="G20:G26">SUM(D20:F20)</f>
        <v>5696885</v>
      </c>
      <c r="H20" s="186"/>
      <c r="I20" s="186"/>
      <c r="J20" s="186"/>
      <c r="K20" s="186"/>
      <c r="L20" s="186"/>
    </row>
    <row r="21" spans="2:12" s="187" customFormat="1" ht="15.75">
      <c r="B21" s="52">
        <v>2014</v>
      </c>
      <c r="C21" s="188" t="s">
        <v>133</v>
      </c>
      <c r="D21" s="189">
        <v>3356448</v>
      </c>
      <c r="E21" s="189">
        <v>2025872</v>
      </c>
      <c r="F21" s="189">
        <v>471</v>
      </c>
      <c r="G21" s="189">
        <f t="shared" si="1"/>
        <v>5382791</v>
      </c>
      <c r="H21" s="186"/>
      <c r="I21" s="186"/>
      <c r="J21" s="186"/>
      <c r="K21" s="186"/>
      <c r="L21" s="186"/>
    </row>
    <row r="22" spans="2:12" s="187" customFormat="1" ht="15" customHeight="1">
      <c r="B22" s="52">
        <v>2014</v>
      </c>
      <c r="C22" s="188" t="s">
        <v>132</v>
      </c>
      <c r="D22" s="189">
        <v>3513720</v>
      </c>
      <c r="E22" s="189">
        <v>2187248</v>
      </c>
      <c r="F22" s="189">
        <v>419</v>
      </c>
      <c r="G22" s="189">
        <f t="shared" si="1"/>
        <v>5701387</v>
      </c>
      <c r="H22" s="186"/>
      <c r="I22" s="186"/>
      <c r="J22" s="186"/>
      <c r="K22" s="186"/>
      <c r="L22" s="186"/>
    </row>
    <row r="23" spans="2:12" s="187" customFormat="1" ht="15" customHeight="1">
      <c r="B23" s="52">
        <v>2014</v>
      </c>
      <c r="C23" s="188" t="s">
        <v>135</v>
      </c>
      <c r="D23" s="189">
        <v>3474543</v>
      </c>
      <c r="E23" s="189">
        <v>2105062</v>
      </c>
      <c r="F23" s="189">
        <v>526</v>
      </c>
      <c r="G23" s="189">
        <f t="shared" si="1"/>
        <v>5580131</v>
      </c>
      <c r="H23" s="186"/>
      <c r="I23" s="186"/>
      <c r="J23" s="186"/>
      <c r="K23" s="186"/>
      <c r="L23" s="186"/>
    </row>
    <row r="24" spans="2:12" s="187" customFormat="1" ht="15" customHeight="1">
      <c r="B24" s="52">
        <v>2014</v>
      </c>
      <c r="C24" s="188" t="s">
        <v>134</v>
      </c>
      <c r="D24" s="189">
        <v>3052378</v>
      </c>
      <c r="E24" s="189">
        <v>2017456</v>
      </c>
      <c r="F24" s="189">
        <v>378</v>
      </c>
      <c r="G24" s="189">
        <f t="shared" si="1"/>
        <v>5070212</v>
      </c>
      <c r="H24" s="186"/>
      <c r="I24" s="186"/>
      <c r="J24" s="186"/>
      <c r="K24" s="186"/>
      <c r="L24" s="186"/>
    </row>
    <row r="25" spans="2:12" s="187" customFormat="1" ht="15" customHeight="1">
      <c r="B25" s="52">
        <v>2015</v>
      </c>
      <c r="C25" s="188" t="s">
        <v>133</v>
      </c>
      <c r="D25" s="189">
        <v>3452303</v>
      </c>
      <c r="E25" s="189">
        <v>2129708</v>
      </c>
      <c r="F25" s="189">
        <v>243</v>
      </c>
      <c r="G25" s="189">
        <f t="shared" si="1"/>
        <v>5582254</v>
      </c>
      <c r="H25" s="186"/>
      <c r="I25" s="186"/>
      <c r="J25" s="186"/>
      <c r="K25" s="186"/>
      <c r="L25" s="186"/>
    </row>
    <row r="26" spans="2:12" s="187" customFormat="1" ht="15" customHeight="1">
      <c r="B26" s="52">
        <v>2015</v>
      </c>
      <c r="C26" s="188" t="s">
        <v>132</v>
      </c>
      <c r="D26" s="189">
        <v>3644436</v>
      </c>
      <c r="E26" s="189">
        <v>2182165</v>
      </c>
      <c r="F26" s="189">
        <v>278</v>
      </c>
      <c r="G26" s="189">
        <f t="shared" si="1"/>
        <v>5826879</v>
      </c>
      <c r="H26" s="186"/>
      <c r="I26" s="186"/>
      <c r="J26" s="186"/>
      <c r="K26" s="186"/>
      <c r="L26" s="186"/>
    </row>
    <row r="27" spans="2:12" s="187" customFormat="1" ht="15" customHeight="1">
      <c r="B27" s="52">
        <v>2015</v>
      </c>
      <c r="C27" s="188" t="s">
        <v>135</v>
      </c>
      <c r="D27" s="189">
        <v>3407534</v>
      </c>
      <c r="E27" s="189">
        <v>2131936</v>
      </c>
      <c r="F27" s="189">
        <v>514</v>
      </c>
      <c r="G27" s="189">
        <v>5539984</v>
      </c>
      <c r="H27" s="186"/>
      <c r="I27" s="186"/>
      <c r="J27" s="186"/>
      <c r="K27" s="186"/>
      <c r="L27" s="186"/>
    </row>
    <row r="28" spans="2:12" s="187" customFormat="1" ht="15" customHeight="1">
      <c r="B28" s="52">
        <v>2015</v>
      </c>
      <c r="C28" s="188" t="s">
        <v>134</v>
      </c>
      <c r="D28" s="189">
        <v>3104800</v>
      </c>
      <c r="E28" s="189">
        <v>2102751</v>
      </c>
      <c r="F28" s="189">
        <v>320</v>
      </c>
      <c r="G28" s="189">
        <v>5207871</v>
      </c>
      <c r="H28" s="186"/>
      <c r="I28" s="186"/>
      <c r="J28" s="186"/>
      <c r="K28" s="186"/>
      <c r="L28" s="186"/>
    </row>
    <row r="29" spans="2:12" s="187" customFormat="1" ht="15" customHeight="1">
      <c r="B29" s="52">
        <v>2016</v>
      </c>
      <c r="C29" s="188" t="s">
        <v>133</v>
      </c>
      <c r="D29" s="189">
        <v>4000209</v>
      </c>
      <c r="E29" s="189">
        <v>2222727</v>
      </c>
      <c r="F29" s="189">
        <v>185</v>
      </c>
      <c r="G29" s="189">
        <v>6223121</v>
      </c>
      <c r="H29" s="186"/>
      <c r="I29" s="186"/>
      <c r="J29" s="186"/>
      <c r="K29" s="186"/>
      <c r="L29" s="186"/>
    </row>
    <row r="30" spans="4:12" s="187" customFormat="1" ht="15" customHeight="1">
      <c r="D30" s="189"/>
      <c r="E30" s="189"/>
      <c r="F30" s="189"/>
      <c r="G30" s="189"/>
      <c r="H30" s="186"/>
      <c r="I30" s="186"/>
      <c r="J30" s="186"/>
      <c r="K30" s="186"/>
      <c r="L30" s="186"/>
    </row>
    <row r="31" spans="4:12" s="187" customFormat="1" ht="15" customHeight="1">
      <c r="D31" s="189"/>
      <c r="E31" s="189"/>
      <c r="F31" s="189"/>
      <c r="G31" s="189"/>
      <c r="H31" s="186"/>
      <c r="I31" s="186"/>
      <c r="J31" s="186"/>
      <c r="K31" s="186"/>
      <c r="L31" s="186"/>
    </row>
    <row r="32" spans="4:12" s="187" customFormat="1" ht="15" customHeight="1">
      <c r="D32" s="189"/>
      <c r="E32" s="189"/>
      <c r="F32" s="189"/>
      <c r="G32" s="189"/>
      <c r="H32" s="186"/>
      <c r="I32" s="186"/>
      <c r="J32" s="186"/>
      <c r="K32" s="186"/>
      <c r="L32" s="186"/>
    </row>
    <row r="33" spans="4:12" s="187" customFormat="1" ht="15" customHeight="1">
      <c r="D33" s="189"/>
      <c r="E33" s="189"/>
      <c r="F33" s="189"/>
      <c r="G33" s="189"/>
      <c r="H33" s="186"/>
      <c r="I33" s="186"/>
      <c r="J33" s="186"/>
      <c r="K33" s="186"/>
      <c r="L33" s="186"/>
    </row>
    <row r="34" spans="4:12" s="187" customFormat="1" ht="15" customHeight="1">
      <c r="D34" s="189"/>
      <c r="E34" s="189"/>
      <c r="F34" s="189"/>
      <c r="G34" s="189"/>
      <c r="H34" s="186"/>
      <c r="I34" s="186"/>
      <c r="J34" s="186"/>
      <c r="K34" s="186"/>
      <c r="L34" s="186"/>
    </row>
    <row r="35" spans="4:12" s="187" customFormat="1" ht="15" customHeight="1">
      <c r="D35" s="189"/>
      <c r="E35" s="189"/>
      <c r="F35" s="189"/>
      <c r="G35" s="189"/>
      <c r="H35" s="186"/>
      <c r="I35" s="186"/>
      <c r="J35" s="186"/>
      <c r="K35" s="186"/>
      <c r="L35" s="186"/>
    </row>
    <row r="36" spans="4:12" s="187" customFormat="1" ht="15" customHeight="1">
      <c r="D36" s="189"/>
      <c r="E36" s="189"/>
      <c r="F36" s="189"/>
      <c r="G36" s="189"/>
      <c r="H36" s="186"/>
      <c r="I36" s="186"/>
      <c r="J36" s="186"/>
      <c r="K36" s="186"/>
      <c r="L36" s="186"/>
    </row>
    <row r="37" spans="4:12" s="187" customFormat="1" ht="15" customHeight="1">
      <c r="D37" s="189"/>
      <c r="E37" s="189"/>
      <c r="F37" s="189"/>
      <c r="G37" s="189"/>
      <c r="H37" s="186"/>
      <c r="I37" s="186"/>
      <c r="J37" s="186"/>
      <c r="K37" s="186"/>
      <c r="L37" s="186"/>
    </row>
    <row r="38" spans="2:12" s="187" customFormat="1" ht="11.25" customHeight="1">
      <c r="B38" s="190" t="s">
        <v>131</v>
      </c>
      <c r="G38" s="186"/>
      <c r="H38" s="186"/>
      <c r="I38" s="186"/>
      <c r="J38" s="186"/>
      <c r="K38" s="186"/>
      <c r="L38" s="186"/>
    </row>
    <row r="39" spans="2:12" s="187" customFormat="1" ht="11.25" customHeight="1">
      <c r="B39" s="190" t="s">
        <v>130</v>
      </c>
      <c r="G39" s="186"/>
      <c r="H39" s="186"/>
      <c r="I39" s="186"/>
      <c r="J39" s="186"/>
      <c r="K39" s="186"/>
      <c r="L39" s="186"/>
    </row>
    <row r="40" spans="7:12" s="187" customFormat="1" ht="11.25" customHeight="1">
      <c r="G40" s="186"/>
      <c r="H40" s="186"/>
      <c r="I40" s="186"/>
      <c r="J40" s="186"/>
      <c r="K40" s="186"/>
      <c r="L40" s="186"/>
    </row>
    <row r="41" spans="7:12" s="187" customFormat="1" ht="11.25" customHeight="1">
      <c r="G41" s="186"/>
      <c r="H41" s="186"/>
      <c r="I41" s="186"/>
      <c r="J41" s="186"/>
      <c r="K41" s="186"/>
      <c r="L41" s="186"/>
    </row>
    <row r="42" spans="7:12" s="187" customFormat="1" ht="11.25" customHeight="1">
      <c r="G42" s="186"/>
      <c r="H42" s="186"/>
      <c r="I42" s="186"/>
      <c r="J42" s="186"/>
      <c r="K42" s="186"/>
      <c r="L42" s="186"/>
    </row>
    <row r="43" spans="2:12" s="187" customFormat="1" ht="11.25" customHeight="1">
      <c r="B43" s="191"/>
      <c r="C43" s="192"/>
      <c r="D43" s="192"/>
      <c r="E43" s="192"/>
      <c r="F43" s="192"/>
      <c r="G43" s="186"/>
      <c r="H43" s="186"/>
      <c r="I43" s="186"/>
      <c r="J43" s="186"/>
      <c r="K43" s="186"/>
      <c r="L43" s="186"/>
    </row>
    <row r="44" spans="2:12" s="187" customFormat="1" ht="11.25" customHeight="1">
      <c r="B44" s="191"/>
      <c r="C44" s="192"/>
      <c r="D44" s="192"/>
      <c r="E44" s="192"/>
      <c r="F44" s="192"/>
      <c r="G44" s="186"/>
      <c r="H44" s="186"/>
      <c r="I44" s="186"/>
      <c r="J44" s="186"/>
      <c r="K44" s="186"/>
      <c r="L44" s="186"/>
    </row>
    <row r="45" spans="2:12" s="187" customFormat="1" ht="11.25" customHeight="1">
      <c r="B45" s="191"/>
      <c r="C45" s="192"/>
      <c r="D45" s="192"/>
      <c r="E45" s="192"/>
      <c r="F45" s="192"/>
      <c r="G45" s="186"/>
      <c r="H45" s="186"/>
      <c r="I45" s="186"/>
      <c r="J45" s="186"/>
      <c r="K45" s="186"/>
      <c r="L45" s="186"/>
    </row>
    <row r="46" spans="2:12" s="187" customFormat="1" ht="11.25" customHeight="1">
      <c r="B46" s="191"/>
      <c r="C46" s="192"/>
      <c r="D46" s="192"/>
      <c r="E46" s="192"/>
      <c r="F46" s="192"/>
      <c r="G46" s="186"/>
      <c r="H46" s="186"/>
      <c r="I46" s="186"/>
      <c r="J46" s="186"/>
      <c r="K46" s="186"/>
      <c r="L46" s="186"/>
    </row>
    <row r="47" spans="2:12" s="187" customFormat="1" ht="11.25" customHeight="1">
      <c r="B47" s="191"/>
      <c r="C47" s="192"/>
      <c r="D47" s="192"/>
      <c r="E47" s="192"/>
      <c r="F47" s="192"/>
      <c r="G47" s="186"/>
      <c r="H47" s="186"/>
      <c r="I47" s="186"/>
      <c r="J47" s="186"/>
      <c r="K47" s="186"/>
      <c r="L47" s="186"/>
    </row>
    <row r="48" spans="2:12" s="187" customFormat="1" ht="11.25" customHeight="1">
      <c r="B48" s="191"/>
      <c r="C48" s="192"/>
      <c r="D48" s="192"/>
      <c r="E48" s="192"/>
      <c r="F48" s="192"/>
      <c r="G48" s="186"/>
      <c r="H48" s="186"/>
      <c r="I48" s="186"/>
      <c r="J48" s="186"/>
      <c r="K48" s="186"/>
      <c r="L48" s="186"/>
    </row>
    <row r="49" spans="7:12" s="187" customFormat="1" ht="11.25" customHeight="1">
      <c r="G49" s="186"/>
      <c r="H49" s="186"/>
      <c r="I49" s="186"/>
      <c r="J49" s="186"/>
      <c r="K49" s="186"/>
      <c r="L49" s="186"/>
    </row>
    <row r="50" spans="7:12" s="187" customFormat="1" ht="11.25" customHeight="1">
      <c r="G50" s="186"/>
      <c r="H50" s="186"/>
      <c r="I50" s="186"/>
      <c r="J50" s="186"/>
      <c r="K50" s="186"/>
      <c r="L50" s="186"/>
    </row>
    <row r="51" spans="7:12" s="187" customFormat="1" ht="11.25" customHeight="1">
      <c r="G51" s="186"/>
      <c r="H51" s="186"/>
      <c r="I51" s="186"/>
      <c r="J51" s="186"/>
      <c r="K51" s="186"/>
      <c r="L51" s="186"/>
    </row>
    <row r="52" spans="7:12" s="187" customFormat="1" ht="11.25" customHeight="1">
      <c r="G52" s="186"/>
      <c r="H52" s="186"/>
      <c r="I52" s="186"/>
      <c r="J52" s="186"/>
      <c r="K52" s="186"/>
      <c r="L52" s="186"/>
    </row>
    <row r="53" spans="2:12" s="187" customFormat="1" ht="11.25" customHeight="1">
      <c r="B53" s="191"/>
      <c r="C53" s="192"/>
      <c r="D53" s="192"/>
      <c r="E53" s="192"/>
      <c r="F53" s="192"/>
      <c r="G53" s="186"/>
      <c r="H53" s="186"/>
      <c r="I53" s="186"/>
      <c r="J53" s="186"/>
      <c r="K53" s="186"/>
      <c r="L53" s="186"/>
    </row>
    <row r="54" spans="2:12" s="187" customFormat="1" ht="11.25" customHeight="1">
      <c r="B54" s="191"/>
      <c r="C54" s="192"/>
      <c r="D54" s="192"/>
      <c r="E54" s="192"/>
      <c r="F54" s="192"/>
      <c r="G54" s="186"/>
      <c r="H54" s="186"/>
      <c r="I54" s="186"/>
      <c r="J54" s="186"/>
      <c r="K54" s="186"/>
      <c r="L54" s="186"/>
    </row>
    <row r="55" spans="2:12" s="187" customFormat="1" ht="11.25" customHeight="1">
      <c r="B55" s="191"/>
      <c r="C55" s="192"/>
      <c r="D55" s="192"/>
      <c r="E55" s="192"/>
      <c r="F55" s="192"/>
      <c r="G55" s="186"/>
      <c r="H55" s="186"/>
      <c r="I55" s="186"/>
      <c r="J55" s="186"/>
      <c r="K55" s="186"/>
      <c r="L55" s="186"/>
    </row>
    <row r="56" spans="2:12" s="187" customFormat="1" ht="11.25" customHeight="1">
      <c r="B56" s="191"/>
      <c r="C56" s="192"/>
      <c r="D56" s="192"/>
      <c r="E56" s="192"/>
      <c r="F56" s="192"/>
      <c r="G56" s="186"/>
      <c r="H56" s="186"/>
      <c r="I56" s="186"/>
      <c r="J56" s="186"/>
      <c r="K56" s="186"/>
      <c r="L56" s="186"/>
    </row>
    <row r="57" spans="2:12" s="187" customFormat="1" ht="11.25" customHeight="1">
      <c r="B57" s="191"/>
      <c r="C57" s="192"/>
      <c r="D57" s="192"/>
      <c r="E57" s="192"/>
      <c r="F57" s="192"/>
      <c r="G57" s="186"/>
      <c r="H57" s="186"/>
      <c r="I57" s="186"/>
      <c r="J57" s="186"/>
      <c r="K57" s="186"/>
      <c r="L57" s="186"/>
    </row>
    <row r="58" spans="2:12" s="187" customFormat="1" ht="11.25" customHeight="1">
      <c r="B58" s="191"/>
      <c r="C58" s="192"/>
      <c r="D58" s="192"/>
      <c r="E58" s="192"/>
      <c r="F58" s="192"/>
      <c r="G58" s="186"/>
      <c r="H58" s="186"/>
      <c r="I58" s="186"/>
      <c r="J58" s="186"/>
      <c r="K58" s="186"/>
      <c r="L58" s="186"/>
    </row>
    <row r="59" spans="2:12" s="187" customFormat="1" ht="11.25" customHeight="1">
      <c r="B59" s="191"/>
      <c r="C59" s="192"/>
      <c r="D59" s="192"/>
      <c r="E59" s="192"/>
      <c r="F59" s="192"/>
      <c r="G59" s="186"/>
      <c r="H59" s="186"/>
      <c r="I59" s="186"/>
      <c r="J59" s="186"/>
      <c r="K59" s="186"/>
      <c r="L59" s="186"/>
    </row>
    <row r="60" spans="2:12" s="187" customFormat="1" ht="11.25" customHeight="1">
      <c r="B60" s="191"/>
      <c r="C60" s="192"/>
      <c r="D60" s="192"/>
      <c r="E60" s="192"/>
      <c r="F60" s="192"/>
      <c r="G60" s="186"/>
      <c r="H60" s="186"/>
      <c r="I60" s="186"/>
      <c r="J60" s="186"/>
      <c r="K60" s="186"/>
      <c r="L60" s="186"/>
    </row>
    <row r="61" spans="6:12" s="187" customFormat="1" ht="11.25" customHeight="1">
      <c r="F61" s="193"/>
      <c r="G61" s="186"/>
      <c r="H61" s="186"/>
      <c r="I61" s="186"/>
      <c r="J61" s="186"/>
      <c r="K61" s="186"/>
      <c r="L61" s="186"/>
    </row>
    <row r="62" spans="7:12" s="187" customFormat="1" ht="11.25" customHeight="1">
      <c r="G62" s="186"/>
      <c r="H62" s="186"/>
      <c r="I62" s="186"/>
      <c r="J62" s="186"/>
      <c r="K62" s="186"/>
      <c r="L62" s="186"/>
    </row>
    <row r="63" spans="7:12" s="187" customFormat="1" ht="11.25" customHeight="1">
      <c r="G63" s="186"/>
      <c r="H63" s="186"/>
      <c r="I63" s="186"/>
      <c r="J63" s="186"/>
      <c r="K63" s="186"/>
      <c r="L63" s="186"/>
    </row>
    <row r="64" spans="7:12" s="187" customFormat="1" ht="11.25" customHeight="1">
      <c r="G64" s="186"/>
      <c r="H64" s="186"/>
      <c r="I64" s="186"/>
      <c r="J64" s="186"/>
      <c r="K64" s="186"/>
      <c r="L64" s="186"/>
    </row>
    <row r="65" spans="2:12" s="187" customFormat="1" ht="11.25" customHeight="1">
      <c r="B65" s="191"/>
      <c r="C65" s="192"/>
      <c r="D65" s="192"/>
      <c r="E65" s="192"/>
      <c r="F65" s="192"/>
      <c r="G65" s="186"/>
      <c r="H65" s="186"/>
      <c r="I65" s="186"/>
      <c r="J65" s="186"/>
      <c r="K65" s="186"/>
      <c r="L65" s="186"/>
    </row>
    <row r="66" spans="2:12" s="187" customFormat="1" ht="11.25" customHeight="1">
      <c r="B66" s="191"/>
      <c r="C66" s="192"/>
      <c r="D66" s="192"/>
      <c r="E66" s="192"/>
      <c r="F66" s="192"/>
      <c r="G66" s="186"/>
      <c r="H66" s="186"/>
      <c r="I66" s="186"/>
      <c r="J66" s="186"/>
      <c r="K66" s="186"/>
      <c r="L66" s="186"/>
    </row>
    <row r="67" spans="2:12" s="187" customFormat="1" ht="11.25" customHeight="1">
      <c r="B67" s="191"/>
      <c r="C67" s="192"/>
      <c r="D67" s="192"/>
      <c r="E67" s="192"/>
      <c r="F67" s="192"/>
      <c r="G67" s="186"/>
      <c r="H67" s="186"/>
      <c r="I67" s="186"/>
      <c r="J67" s="186"/>
      <c r="K67" s="186"/>
      <c r="L67" s="186"/>
    </row>
    <row r="68" spans="2:12" s="187" customFormat="1" ht="11.25" customHeight="1">
      <c r="B68" s="191"/>
      <c r="C68" s="192"/>
      <c r="D68" s="192"/>
      <c r="E68" s="192"/>
      <c r="F68" s="192"/>
      <c r="G68" s="186"/>
      <c r="H68" s="186"/>
      <c r="I68" s="186"/>
      <c r="J68" s="186"/>
      <c r="K68" s="186"/>
      <c r="L68" s="186"/>
    </row>
    <row r="69" spans="2:12" s="187" customFormat="1" ht="11.25" customHeight="1">
      <c r="B69" s="191"/>
      <c r="C69" s="192"/>
      <c r="D69" s="192"/>
      <c r="E69" s="192"/>
      <c r="F69" s="192"/>
      <c r="G69" s="186"/>
      <c r="H69" s="186"/>
      <c r="I69" s="186"/>
      <c r="J69" s="186"/>
      <c r="K69" s="186"/>
      <c r="L69" s="186"/>
    </row>
    <row r="70" spans="2:12" s="187" customFormat="1" ht="11.25" customHeight="1">
      <c r="B70" s="191"/>
      <c r="C70" s="192"/>
      <c r="D70" s="192"/>
      <c r="E70" s="192"/>
      <c r="F70" s="192"/>
      <c r="G70" s="186"/>
      <c r="H70" s="186"/>
      <c r="I70" s="186"/>
      <c r="J70" s="186"/>
      <c r="K70" s="186"/>
      <c r="L70" s="186"/>
    </row>
    <row r="71" spans="2:12" s="187" customFormat="1" ht="11.25" customHeight="1">
      <c r="B71" s="191"/>
      <c r="C71" s="192"/>
      <c r="D71" s="192"/>
      <c r="E71" s="192"/>
      <c r="F71" s="192"/>
      <c r="G71" s="186"/>
      <c r="H71" s="186"/>
      <c r="I71" s="186"/>
      <c r="J71" s="186"/>
      <c r="K71" s="186"/>
      <c r="L71" s="186"/>
    </row>
    <row r="72" spans="2:12" s="187" customFormat="1" ht="11.25" customHeight="1">
      <c r="B72" s="191"/>
      <c r="C72" s="192"/>
      <c r="D72" s="192"/>
      <c r="E72" s="192"/>
      <c r="F72" s="192"/>
      <c r="G72" s="186"/>
      <c r="H72" s="186"/>
      <c r="I72" s="186"/>
      <c r="J72" s="186"/>
      <c r="K72" s="186"/>
      <c r="L72" s="186"/>
    </row>
    <row r="73" spans="7:12" s="187" customFormat="1" ht="11.25" customHeight="1">
      <c r="G73" s="186"/>
      <c r="H73" s="186"/>
      <c r="I73" s="186"/>
      <c r="J73" s="186"/>
      <c r="K73" s="186"/>
      <c r="L73" s="186"/>
    </row>
    <row r="74" spans="7:12" s="187" customFormat="1" ht="11.25" customHeight="1">
      <c r="G74" s="186"/>
      <c r="H74" s="186"/>
      <c r="I74" s="186"/>
      <c r="J74" s="186"/>
      <c r="K74" s="186"/>
      <c r="L74" s="186"/>
    </row>
    <row r="75" spans="2:12" s="187" customFormat="1" ht="11.25" customHeight="1">
      <c r="B75" s="191"/>
      <c r="C75" s="192"/>
      <c r="D75" s="192"/>
      <c r="E75" s="192"/>
      <c r="F75" s="192"/>
      <c r="G75" s="186"/>
      <c r="H75" s="186"/>
      <c r="I75" s="186"/>
      <c r="J75" s="186"/>
      <c r="K75" s="186"/>
      <c r="L75" s="186"/>
    </row>
    <row r="76" spans="2:12" s="187" customFormat="1" ht="11.25" customHeight="1">
      <c r="B76" s="191"/>
      <c r="C76" s="192"/>
      <c r="D76" s="192"/>
      <c r="E76" s="192"/>
      <c r="F76" s="192"/>
      <c r="G76" s="186"/>
      <c r="H76" s="186"/>
      <c r="I76" s="186"/>
      <c r="J76" s="186"/>
      <c r="K76" s="186"/>
      <c r="L76" s="186"/>
    </row>
    <row r="77" spans="2:12" s="187" customFormat="1" ht="11.25" customHeight="1">
      <c r="B77" s="191"/>
      <c r="C77" s="192"/>
      <c r="D77" s="192"/>
      <c r="E77" s="192"/>
      <c r="F77" s="192"/>
      <c r="G77" s="186"/>
      <c r="H77" s="186"/>
      <c r="I77" s="186"/>
      <c r="J77" s="186"/>
      <c r="K77" s="186"/>
      <c r="L77" s="186"/>
    </row>
    <row r="78" spans="2:12" s="187" customFormat="1" ht="11.25" customHeight="1">
      <c r="B78" s="191"/>
      <c r="C78" s="192"/>
      <c r="D78" s="192"/>
      <c r="E78" s="192"/>
      <c r="F78" s="192"/>
      <c r="G78" s="186"/>
      <c r="H78" s="186"/>
      <c r="I78" s="186"/>
      <c r="J78" s="186"/>
      <c r="K78" s="186"/>
      <c r="L78" s="186"/>
    </row>
    <row r="79" spans="2:12" s="187" customFormat="1" ht="11.25" customHeight="1">
      <c r="B79" s="191"/>
      <c r="G79" s="186"/>
      <c r="H79" s="186"/>
      <c r="I79" s="186"/>
      <c r="J79" s="186"/>
      <c r="K79" s="186"/>
      <c r="L79" s="186"/>
    </row>
    <row r="80" ht="24.75" customHeight="1"/>
    <row r="81" ht="12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</sheetData>
  <sheetProtection/>
  <mergeCells count="1">
    <mergeCell ref="B3:G3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11.421875" style="51" customWidth="1"/>
    <col min="2" max="2" width="8.421875" style="51" customWidth="1"/>
    <col min="3" max="3" width="15.57421875" style="51" bestFit="1" customWidth="1"/>
    <col min="4" max="4" width="14.140625" style="51" bestFit="1" customWidth="1"/>
    <col min="5" max="6" width="15.57421875" style="51" bestFit="1" customWidth="1"/>
    <col min="7" max="7" width="11.57421875" style="51" bestFit="1" customWidth="1"/>
    <col min="8" max="8" width="13.140625" style="51" bestFit="1" customWidth="1"/>
    <col min="9" max="11" width="12.8515625" style="51" customWidth="1"/>
    <col min="12" max="12" width="11.421875" style="51" customWidth="1"/>
    <col min="13" max="16384" width="11.421875" style="51" customWidth="1"/>
  </cols>
  <sheetData>
    <row r="1" spans="1:2" ht="15.75">
      <c r="A1" s="20" t="s">
        <v>60</v>
      </c>
      <c r="B1" s="67"/>
    </row>
    <row r="2" spans="1:2" ht="15.75">
      <c r="A2" s="21"/>
      <c r="B2" s="67"/>
    </row>
    <row r="3" spans="2:5" ht="15.75">
      <c r="B3" s="400" t="s">
        <v>269</v>
      </c>
      <c r="C3" s="400"/>
      <c r="D3" s="400"/>
      <c r="E3" s="400"/>
    </row>
    <row r="4" spans="2:5" ht="15.75">
      <c r="B4" s="400" t="s">
        <v>367</v>
      </c>
      <c r="C4" s="400"/>
      <c r="D4" s="400"/>
      <c r="E4" s="400"/>
    </row>
    <row r="5" spans="2:7" s="53" customFormat="1" ht="20.25" customHeight="1">
      <c r="B5" s="62" t="s">
        <v>0</v>
      </c>
      <c r="C5" s="62" t="s">
        <v>141</v>
      </c>
      <c r="D5" s="62" t="s">
        <v>140</v>
      </c>
      <c r="E5" s="62" t="s">
        <v>183</v>
      </c>
      <c r="F5" s="56"/>
      <c r="G5" s="56"/>
    </row>
    <row r="6" spans="2:7" ht="11.25" customHeight="1">
      <c r="B6" s="63"/>
      <c r="C6" s="54"/>
      <c r="D6" s="54"/>
      <c r="E6" s="54"/>
      <c r="F6" s="54"/>
      <c r="G6" s="54"/>
    </row>
    <row r="7" spans="2:12" ht="15.75">
      <c r="B7" s="64">
        <v>2010</v>
      </c>
      <c r="C7" s="151">
        <v>4189133</v>
      </c>
      <c r="D7" s="151">
        <v>2289553</v>
      </c>
      <c r="E7" s="151">
        <f aca="true" t="shared" si="0" ref="E7:E13">SUM(C7:D7)</f>
        <v>6478686</v>
      </c>
      <c r="K7" s="55"/>
      <c r="L7" s="54"/>
    </row>
    <row r="8" spans="2:12" ht="15.75">
      <c r="B8" s="64">
        <v>2011</v>
      </c>
      <c r="C8" s="151">
        <v>4252182</v>
      </c>
      <c r="D8" s="151">
        <v>2234837</v>
      </c>
      <c r="E8" s="151">
        <f t="shared" si="0"/>
        <v>6487019</v>
      </c>
      <c r="G8" s="54"/>
      <c r="K8" s="55"/>
      <c r="L8" s="54"/>
    </row>
    <row r="9" spans="2:12" ht="15.75">
      <c r="B9" s="64">
        <v>2012</v>
      </c>
      <c r="C9" s="151">
        <v>4780342</v>
      </c>
      <c r="D9" s="151">
        <v>1926186</v>
      </c>
      <c r="E9" s="151">
        <f t="shared" si="0"/>
        <v>6706528</v>
      </c>
      <c r="G9" s="54"/>
      <c r="K9" s="55"/>
      <c r="L9" s="54"/>
    </row>
    <row r="10" spans="2:12" ht="15.75">
      <c r="B10" s="64">
        <v>2013</v>
      </c>
      <c r="C10" s="151">
        <v>4019879</v>
      </c>
      <c r="D10" s="151">
        <v>1413019</v>
      </c>
      <c r="E10" s="151">
        <f t="shared" si="0"/>
        <v>5432898</v>
      </c>
      <c r="G10" s="54"/>
      <c r="K10" s="55"/>
      <c r="L10" s="54"/>
    </row>
    <row r="11" spans="2:12" ht="15.75">
      <c r="B11" s="64">
        <v>2014</v>
      </c>
      <c r="C11" s="151">
        <v>3810815</v>
      </c>
      <c r="D11" s="151">
        <v>1571505</v>
      </c>
      <c r="E11" s="151">
        <f t="shared" si="0"/>
        <v>5382320</v>
      </c>
      <c r="G11" s="54"/>
      <c r="K11" s="55"/>
      <c r="L11" s="54"/>
    </row>
    <row r="12" spans="2:12" ht="15.75">
      <c r="B12" s="64">
        <v>2015</v>
      </c>
      <c r="C12" s="151">
        <v>3905893</v>
      </c>
      <c r="D12" s="151">
        <v>1676118</v>
      </c>
      <c r="E12" s="151">
        <f t="shared" si="0"/>
        <v>5582011</v>
      </c>
      <c r="G12" s="54"/>
      <c r="H12" s="54"/>
      <c r="K12" s="55"/>
      <c r="L12" s="54"/>
    </row>
    <row r="13" spans="2:8" ht="11.25" customHeight="1">
      <c r="B13" s="64">
        <v>2016</v>
      </c>
      <c r="C13" s="151">
        <v>4509007</v>
      </c>
      <c r="D13" s="151">
        <v>1713929</v>
      </c>
      <c r="E13" s="151">
        <f t="shared" si="0"/>
        <v>6222936</v>
      </c>
      <c r="F13" s="54"/>
      <c r="G13" s="54"/>
      <c r="H13" s="54"/>
    </row>
    <row r="14" spans="2:8" ht="11.25" customHeight="1">
      <c r="B14" s="65"/>
      <c r="C14" s="54"/>
      <c r="D14" s="54"/>
      <c r="E14" s="65"/>
      <c r="F14" s="54"/>
      <c r="G14" s="54"/>
      <c r="H14" s="54"/>
    </row>
    <row r="15" spans="2:8" ht="11.25" customHeight="1">
      <c r="B15" s="63"/>
      <c r="C15" s="54"/>
      <c r="D15" s="54"/>
      <c r="E15" s="54"/>
      <c r="F15" s="54"/>
      <c r="G15" s="54"/>
      <c r="H15" s="54"/>
    </row>
    <row r="16" spans="2:8" ht="11.25" customHeight="1">
      <c r="B16" s="63"/>
      <c r="C16" s="54"/>
      <c r="D16" s="54"/>
      <c r="E16" s="54"/>
      <c r="F16" s="54"/>
      <c r="G16" s="54"/>
      <c r="H16" s="54"/>
    </row>
    <row r="17" spans="2:8" ht="11.25" customHeight="1">
      <c r="B17" s="63"/>
      <c r="C17" s="54"/>
      <c r="D17" s="54"/>
      <c r="E17" s="54"/>
      <c r="F17" s="54"/>
      <c r="G17" s="54"/>
      <c r="H17" s="54"/>
    </row>
    <row r="18" spans="2:8" ht="11.25" customHeight="1">
      <c r="B18" s="63"/>
      <c r="C18" s="54"/>
      <c r="D18" s="54"/>
      <c r="E18" s="54"/>
      <c r="F18" s="54"/>
      <c r="G18" s="54"/>
      <c r="H18" s="54"/>
    </row>
    <row r="19" spans="2:8" ht="11.25" customHeight="1">
      <c r="B19" s="63"/>
      <c r="C19" s="54"/>
      <c r="D19" s="54"/>
      <c r="E19" s="54"/>
      <c r="F19" s="54"/>
      <c r="G19" s="54"/>
      <c r="H19" s="54"/>
    </row>
    <row r="20" spans="2:8" ht="11.25" customHeight="1">
      <c r="B20" s="63"/>
      <c r="C20" s="54"/>
      <c r="D20" s="54"/>
      <c r="E20" s="54"/>
      <c r="F20" s="54"/>
      <c r="G20" s="54"/>
      <c r="H20" s="54"/>
    </row>
    <row r="21" spans="2:8" ht="11.25" customHeight="1">
      <c r="B21" s="63"/>
      <c r="C21" s="54"/>
      <c r="D21" s="54"/>
      <c r="E21" s="54"/>
      <c r="F21" s="54"/>
      <c r="G21" s="54"/>
      <c r="H21" s="54"/>
    </row>
    <row r="22" spans="2:8" ht="11.25" customHeight="1">
      <c r="B22" s="63"/>
      <c r="E22" s="54"/>
      <c r="F22" s="54"/>
      <c r="G22" s="54"/>
      <c r="H22" s="54"/>
    </row>
    <row r="23" spans="2:8" ht="11.25" customHeight="1">
      <c r="B23" s="66" t="s">
        <v>186</v>
      </c>
      <c r="F23" s="54"/>
      <c r="G23" s="54"/>
      <c r="H23" s="54"/>
    </row>
    <row r="24" ht="11.25" customHeight="1">
      <c r="B24" s="66" t="s">
        <v>130</v>
      </c>
    </row>
    <row r="25" ht="27.7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>
      <c r="F52" s="115"/>
    </row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</sheetData>
  <sheetProtection/>
  <mergeCells count="2">
    <mergeCell ref="B3:E3"/>
    <mergeCell ref="B4:E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aeme758p</dc:creator>
  <cp:keywords/>
  <dc:description/>
  <cp:lastModifiedBy>Santiago San Román Nava</cp:lastModifiedBy>
  <cp:lastPrinted>2016-04-29T19:26:28Z</cp:lastPrinted>
  <dcterms:created xsi:type="dcterms:W3CDTF">2014-05-29T23:33:37Z</dcterms:created>
  <dcterms:modified xsi:type="dcterms:W3CDTF">2016-08-29T16:45:17Z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Cuenta del sistema</vt:lpwstr>
  </property>
  <property fmtid="{D5CDD505-2E9C-101B-9397-08002B2CF9AE}" pid="3" name="xd_Signature">
    <vt:lpwstr/>
  </property>
  <property fmtid="{D5CDD505-2E9C-101B-9397-08002B2CF9AE}" pid="4" name="Order">
    <vt:lpwstr>7400.00000000000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Cuenta del sistema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